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DieseArbeitsmappe" defaultThemeVersion="124226"/>
  <mc:AlternateContent xmlns:mc="http://schemas.openxmlformats.org/markup-compatibility/2006">
    <mc:Choice Requires="x15">
      <x15ac:absPath xmlns:x15ac="http://schemas.microsoft.com/office/spreadsheetml/2010/11/ac" url="\\SUHDC01.swissunihockey.local\Group$\GS\II_Sport\3_Leistungssport\3.3_Auswahlen\7_Selektion\4. PISTE\Grundlisten\"/>
    </mc:Choice>
  </mc:AlternateContent>
  <xr:revisionPtr revIDLastSave="0" documentId="13_ncr:1_{902B10B7-D26A-44BE-9FC8-C1B2BF1488ED}" xr6:coauthVersionLast="36" xr6:coauthVersionMax="36" xr10:uidLastSave="{00000000-0000-0000-0000-000000000000}"/>
  <bookViews>
    <workbookView xWindow="120" yWindow="450" windowWidth="15195" windowHeight="10830" tabRatio="557" activeTab="1" xr2:uid="{00000000-000D-0000-FFFF-FFFF00000000}"/>
  </bookViews>
  <sheets>
    <sheet name="Eingabemaske" sheetId="2" r:id="rId1"/>
    <sheet name="Rangliste" sheetId="1" r:id="rId2"/>
    <sheet name="Spielleistung" sheetId="10" r:id="rId3"/>
    <sheet name="TTPP Spielerinnen" sheetId="17" r:id="rId4"/>
    <sheet name="TTPP Torhüterinnen" sheetId="18" r:id="rId5"/>
    <sheet name="Physis" sheetId="6" r:id="rId6"/>
    <sheet name="Mirwald-Methode" sheetId="15" r:id="rId7"/>
    <sheet name="Relative Age" sheetId="12" r:id="rId8"/>
    <sheet name="Trainingsalter" sheetId="13" r:id="rId9"/>
    <sheet name="Trainingsaufwand" sheetId="8" r:id="rId10"/>
    <sheet name="Spielerpositionen" sheetId="11" state="hidden" r:id="rId11"/>
  </sheets>
  <definedNames>
    <definedName name="_xlnm.Print_Area" localSheetId="0">Eingabemaske!$B$1:$J$29</definedName>
    <definedName name="_xlnm.Print_Area" localSheetId="1">Rangliste!$A$1:$AD$171</definedName>
    <definedName name="_xlnm.Print_Area" localSheetId="3">'TTPP Spielerinnen'!$A$1:$E$25</definedName>
    <definedName name="_xlnm.Print_Area" localSheetId="4">'TTPP Torhüterinnen'!$A$1:$E$27</definedName>
    <definedName name="_xlnm.Print_Titles" localSheetId="1">Rangliste!$2:$3</definedName>
  </definedNames>
  <calcPr calcId="19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Q5" i="6" l="1"/>
  <c r="Q6" i="6"/>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1" i="6"/>
  <c r="Q92" i="6"/>
  <c r="Q93" i="6"/>
  <c r="Q94" i="6"/>
  <c r="Q95" i="6"/>
  <c r="Q96" i="6"/>
  <c r="Q97" i="6"/>
  <c r="Q98" i="6"/>
  <c r="Q99" i="6"/>
  <c r="Q100" i="6"/>
  <c r="Q101" i="6"/>
  <c r="Q102" i="6"/>
  <c r="Q103" i="6"/>
  <c r="Q104" i="6"/>
  <c r="Q105" i="6"/>
  <c r="Q106" i="6"/>
  <c r="Q107" i="6"/>
  <c r="Q108" i="6"/>
  <c r="Q109" i="6"/>
  <c r="Q110" i="6"/>
  <c r="Q111" i="6"/>
  <c r="Q112" i="6"/>
  <c r="Q113" i="6"/>
  <c r="Q114" i="6"/>
  <c r="Q115" i="6"/>
  <c r="Q116" i="6"/>
  <c r="Q117" i="6"/>
  <c r="Q118" i="6"/>
  <c r="Q119" i="6"/>
  <c r="Q120" i="6"/>
  <c r="Q121" i="6"/>
  <c r="Q122" i="6"/>
  <c r="Q123" i="6"/>
  <c r="Q124" i="6"/>
  <c r="Q125" i="6"/>
  <c r="Q126" i="6"/>
  <c r="Q127" i="6"/>
  <c r="Q128" i="6"/>
  <c r="Q129" i="6"/>
  <c r="Q130" i="6"/>
  <c r="Q131" i="6"/>
  <c r="Q132" i="6"/>
  <c r="Q133" i="6"/>
  <c r="Q134" i="6"/>
  <c r="Q135" i="6"/>
  <c r="Q136" i="6"/>
  <c r="Q137" i="6"/>
  <c r="Q138" i="6"/>
  <c r="Q139" i="6"/>
  <c r="Q140" i="6"/>
  <c r="Q141" i="6"/>
  <c r="Q142" i="6"/>
  <c r="Q143" i="6"/>
  <c r="Q144" i="6"/>
  <c r="Q145" i="6"/>
  <c r="Q146" i="6"/>
  <c r="Q147" i="6"/>
  <c r="Q148" i="6"/>
  <c r="Q149" i="6"/>
  <c r="Q150" i="6"/>
  <c r="Q151" i="6"/>
  <c r="Q152" i="6"/>
  <c r="Q153" i="6"/>
  <c r="Q154" i="6"/>
  <c r="Q155" i="6"/>
  <c r="Q156" i="6"/>
  <c r="Q157" i="6"/>
  <c r="Q158" i="6"/>
  <c r="Q159" i="6"/>
  <c r="Q160" i="6"/>
  <c r="Q161" i="6"/>
  <c r="Q162" i="6"/>
  <c r="Q163" i="6"/>
  <c r="Q164" i="6"/>
  <c r="Q165" i="6"/>
  <c r="Q166" i="6"/>
  <c r="Q167" i="6"/>
  <c r="Q168" i="6"/>
  <c r="Q169" i="6"/>
  <c r="Q170" i="6"/>
  <c r="Q171" i="6"/>
  <c r="Q4" i="6"/>
  <c r="M5" i="6"/>
  <c r="M6" i="6"/>
  <c r="M7" i="6"/>
  <c r="M8" i="6"/>
  <c r="M9" i="6"/>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M56" i="6"/>
  <c r="M57" i="6"/>
  <c r="M58" i="6"/>
  <c r="M59" i="6"/>
  <c r="M60" i="6"/>
  <c r="M61" i="6"/>
  <c r="M62" i="6"/>
  <c r="M63" i="6"/>
  <c r="M64" i="6"/>
  <c r="M65" i="6"/>
  <c r="M66" i="6"/>
  <c r="M67" i="6"/>
  <c r="M68" i="6"/>
  <c r="M69" i="6"/>
  <c r="M70" i="6"/>
  <c r="M71" i="6"/>
  <c r="M72" i="6"/>
  <c r="M73" i="6"/>
  <c r="M74" i="6"/>
  <c r="M75" i="6"/>
  <c r="M76" i="6"/>
  <c r="M77" i="6"/>
  <c r="M78" i="6"/>
  <c r="M79" i="6"/>
  <c r="M80" i="6"/>
  <c r="M81" i="6"/>
  <c r="M82" i="6"/>
  <c r="M83" i="6"/>
  <c r="M84" i="6"/>
  <c r="M85" i="6"/>
  <c r="M86" i="6"/>
  <c r="M87" i="6"/>
  <c r="M88" i="6"/>
  <c r="M89" i="6"/>
  <c r="M90" i="6"/>
  <c r="M91" i="6"/>
  <c r="M92" i="6"/>
  <c r="M93" i="6"/>
  <c r="M94" i="6"/>
  <c r="M95" i="6"/>
  <c r="M96" i="6"/>
  <c r="M97" i="6"/>
  <c r="M98" i="6"/>
  <c r="M99" i="6"/>
  <c r="M100" i="6"/>
  <c r="M101" i="6"/>
  <c r="M102" i="6"/>
  <c r="M103"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129" i="6"/>
  <c r="M130" i="6"/>
  <c r="M131" i="6"/>
  <c r="M132" i="6"/>
  <c r="M133" i="6"/>
  <c r="M134" i="6"/>
  <c r="M135" i="6"/>
  <c r="M136" i="6"/>
  <c r="M137" i="6"/>
  <c r="M138" i="6"/>
  <c r="M139" i="6"/>
  <c r="M140" i="6"/>
  <c r="M141" i="6"/>
  <c r="M142" i="6"/>
  <c r="M143" i="6"/>
  <c r="M144" i="6"/>
  <c r="M145" i="6"/>
  <c r="M146" i="6"/>
  <c r="M147" i="6"/>
  <c r="M148" i="6"/>
  <c r="M149" i="6"/>
  <c r="M150" i="6"/>
  <c r="M151" i="6"/>
  <c r="M152" i="6"/>
  <c r="M153" i="6"/>
  <c r="M154" i="6"/>
  <c r="M155" i="6"/>
  <c r="M156" i="6"/>
  <c r="M157" i="6"/>
  <c r="M158" i="6"/>
  <c r="M159" i="6"/>
  <c r="M160" i="6"/>
  <c r="M161" i="6"/>
  <c r="M162" i="6"/>
  <c r="M163" i="6"/>
  <c r="M164" i="6"/>
  <c r="M165" i="6"/>
  <c r="M166" i="6"/>
  <c r="M167" i="6"/>
  <c r="M168" i="6"/>
  <c r="M169" i="6"/>
  <c r="M170" i="6"/>
  <c r="M171" i="6"/>
  <c r="M4"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5" i="6"/>
  <c r="K6" i="6"/>
  <c r="K7" i="6"/>
  <c r="K8" i="6"/>
  <c r="K9" i="6"/>
  <c r="K10" i="6"/>
  <c r="K11" i="6"/>
  <c r="K12" i="6"/>
  <c r="K4" i="6"/>
  <c r="I5" i="6"/>
  <c r="I6" i="6"/>
  <c r="I7" i="6"/>
  <c r="I8" i="6"/>
  <c r="I9"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4" i="6"/>
  <c r="U5" i="6"/>
  <c r="O5" i="6"/>
  <c r="U6" i="6"/>
  <c r="O6" i="6"/>
  <c r="U7" i="6"/>
  <c r="O7" i="6"/>
  <c r="U8" i="6"/>
  <c r="O8" i="6"/>
  <c r="G8" i="6"/>
  <c r="T8" i="6"/>
  <c r="U9" i="6"/>
  <c r="O9" i="6"/>
  <c r="U10" i="6"/>
  <c r="O10" i="6"/>
  <c r="U11" i="6"/>
  <c r="O11" i="6"/>
  <c r="U12" i="6"/>
  <c r="O12" i="6"/>
  <c r="G12" i="6"/>
  <c r="T12" i="6"/>
  <c r="U14" i="6"/>
  <c r="O14" i="6"/>
  <c r="U15" i="6"/>
  <c r="O15" i="6"/>
  <c r="U16" i="6"/>
  <c r="O16" i="6"/>
  <c r="G16" i="6"/>
  <c r="T16" i="6"/>
  <c r="U17" i="6"/>
  <c r="O17" i="6"/>
  <c r="U18" i="6"/>
  <c r="O18" i="6"/>
  <c r="U19" i="6"/>
  <c r="O19" i="6"/>
  <c r="U20" i="6"/>
  <c r="O20" i="6"/>
  <c r="G20" i="6"/>
  <c r="T20" i="6"/>
  <c r="U21" i="6"/>
  <c r="O21" i="6"/>
  <c r="U22" i="6"/>
  <c r="O22" i="6"/>
  <c r="U23" i="6"/>
  <c r="O23" i="6"/>
  <c r="U24" i="6"/>
  <c r="O24" i="6"/>
  <c r="G24" i="6"/>
  <c r="T24" i="6"/>
  <c r="U25" i="6"/>
  <c r="O25" i="6"/>
  <c r="U26" i="6"/>
  <c r="O26" i="6"/>
  <c r="U27" i="6"/>
  <c r="O27" i="6"/>
  <c r="U28" i="6"/>
  <c r="O28" i="6"/>
  <c r="G28" i="6"/>
  <c r="T28" i="6"/>
  <c r="U29" i="6"/>
  <c r="O29" i="6"/>
  <c r="U30" i="6"/>
  <c r="O30" i="6"/>
  <c r="U31" i="6"/>
  <c r="O31" i="6"/>
  <c r="U32" i="6"/>
  <c r="O32" i="6"/>
  <c r="G32" i="6"/>
  <c r="T32" i="6"/>
  <c r="U33" i="6"/>
  <c r="O33" i="6"/>
  <c r="U34" i="6"/>
  <c r="O34" i="6"/>
  <c r="U35" i="6"/>
  <c r="O35" i="6"/>
  <c r="U36" i="6"/>
  <c r="O36" i="6"/>
  <c r="G36" i="6"/>
  <c r="T36" i="6"/>
  <c r="U37" i="6"/>
  <c r="O37" i="6"/>
  <c r="U38" i="6"/>
  <c r="O38" i="6"/>
  <c r="U39" i="6"/>
  <c r="O39" i="6"/>
  <c r="U40" i="6"/>
  <c r="O40" i="6"/>
  <c r="G40" i="6"/>
  <c r="T40" i="6"/>
  <c r="U41" i="6"/>
  <c r="O41" i="6"/>
  <c r="U42" i="6"/>
  <c r="O42" i="6"/>
  <c r="U43" i="6"/>
  <c r="O43" i="6"/>
  <c r="U44" i="6"/>
  <c r="O44" i="6"/>
  <c r="G44" i="6"/>
  <c r="T44" i="6"/>
  <c r="U45" i="6"/>
  <c r="O45" i="6"/>
  <c r="U46" i="6"/>
  <c r="O46" i="6"/>
  <c r="U47" i="6"/>
  <c r="O47" i="6"/>
  <c r="U48" i="6"/>
  <c r="O48" i="6"/>
  <c r="G48" i="6"/>
  <c r="T48" i="6"/>
  <c r="U49" i="6"/>
  <c r="O49" i="6"/>
  <c r="U50" i="6"/>
  <c r="O50" i="6"/>
  <c r="U51" i="6"/>
  <c r="O51" i="6"/>
  <c r="U52" i="6"/>
  <c r="O52" i="6"/>
  <c r="G52" i="6"/>
  <c r="T52" i="6"/>
  <c r="U53" i="6"/>
  <c r="O53" i="6"/>
  <c r="U54" i="6"/>
  <c r="O54" i="6"/>
  <c r="U55" i="6"/>
  <c r="O55" i="6"/>
  <c r="U56" i="6"/>
  <c r="O56" i="6"/>
  <c r="G56" i="6"/>
  <c r="T56" i="6"/>
  <c r="U57" i="6"/>
  <c r="O57" i="6"/>
  <c r="U58" i="6"/>
  <c r="O58" i="6"/>
  <c r="U59" i="6"/>
  <c r="O59" i="6"/>
  <c r="U60" i="6"/>
  <c r="O60" i="6"/>
  <c r="G60" i="6"/>
  <c r="T60" i="6"/>
  <c r="U61" i="6"/>
  <c r="O61" i="6"/>
  <c r="U62" i="6"/>
  <c r="O62" i="6"/>
  <c r="U63" i="6"/>
  <c r="O63" i="6"/>
  <c r="U64" i="6"/>
  <c r="O64" i="6"/>
  <c r="G64" i="6"/>
  <c r="T64" i="6"/>
  <c r="U65" i="6"/>
  <c r="O65" i="6"/>
  <c r="U66" i="6"/>
  <c r="O66" i="6"/>
  <c r="U67" i="6"/>
  <c r="O67" i="6"/>
  <c r="U68" i="6"/>
  <c r="O68" i="6"/>
  <c r="G68" i="6"/>
  <c r="T68" i="6"/>
  <c r="U69" i="6"/>
  <c r="O69" i="6"/>
  <c r="U70" i="6"/>
  <c r="O70" i="6"/>
  <c r="U71" i="6"/>
  <c r="O71" i="6"/>
  <c r="U72" i="6"/>
  <c r="O72" i="6"/>
  <c r="G72" i="6"/>
  <c r="T72" i="6"/>
  <c r="U73" i="6"/>
  <c r="O73" i="6"/>
  <c r="U74" i="6"/>
  <c r="O74" i="6"/>
  <c r="U75" i="6"/>
  <c r="O75" i="6"/>
  <c r="U76" i="6"/>
  <c r="O76" i="6"/>
  <c r="G76" i="6"/>
  <c r="T76" i="6"/>
  <c r="U77" i="6"/>
  <c r="O77" i="6"/>
  <c r="U78" i="6"/>
  <c r="O78" i="6"/>
  <c r="U79" i="6"/>
  <c r="O79" i="6"/>
  <c r="U80" i="6"/>
  <c r="O80" i="6"/>
  <c r="G80" i="6"/>
  <c r="T80" i="6"/>
  <c r="U81" i="6"/>
  <c r="O81" i="6"/>
  <c r="U82" i="6"/>
  <c r="O82" i="6"/>
  <c r="U83" i="6"/>
  <c r="O83" i="6"/>
  <c r="U84" i="6"/>
  <c r="O84" i="6"/>
  <c r="G84" i="6"/>
  <c r="T84" i="6"/>
  <c r="U85" i="6"/>
  <c r="O85" i="6"/>
  <c r="U86" i="6"/>
  <c r="O86" i="6"/>
  <c r="U87" i="6"/>
  <c r="O87" i="6"/>
  <c r="U88" i="6"/>
  <c r="O88" i="6"/>
  <c r="G88" i="6"/>
  <c r="T88" i="6"/>
  <c r="U89" i="6"/>
  <c r="O89" i="6"/>
  <c r="U90" i="6"/>
  <c r="O90" i="6"/>
  <c r="U91" i="6"/>
  <c r="O91" i="6"/>
  <c r="U92" i="6"/>
  <c r="O92" i="6"/>
  <c r="G92" i="6"/>
  <c r="T92" i="6"/>
  <c r="U93" i="6"/>
  <c r="O93" i="6"/>
  <c r="U94" i="6"/>
  <c r="O94" i="6"/>
  <c r="U95" i="6"/>
  <c r="O95" i="6"/>
  <c r="U96" i="6"/>
  <c r="O96" i="6"/>
  <c r="G96" i="6"/>
  <c r="T96" i="6"/>
  <c r="U97" i="6"/>
  <c r="O97" i="6"/>
  <c r="U98" i="6"/>
  <c r="O98" i="6"/>
  <c r="U99" i="6"/>
  <c r="O99" i="6"/>
  <c r="U100" i="6"/>
  <c r="O100" i="6"/>
  <c r="G100" i="6"/>
  <c r="T100" i="6"/>
  <c r="U101" i="6"/>
  <c r="O101" i="6"/>
  <c r="U102" i="6"/>
  <c r="O102" i="6"/>
  <c r="U103" i="6"/>
  <c r="O103" i="6"/>
  <c r="U104" i="6"/>
  <c r="O104" i="6"/>
  <c r="G104" i="6"/>
  <c r="T104" i="6"/>
  <c r="U105" i="6"/>
  <c r="O105" i="6"/>
  <c r="U106" i="6"/>
  <c r="O106" i="6"/>
  <c r="U107" i="6"/>
  <c r="O107" i="6"/>
  <c r="U108" i="6"/>
  <c r="O108" i="6"/>
  <c r="G108" i="6"/>
  <c r="T108" i="6"/>
  <c r="U109" i="6"/>
  <c r="O109" i="6"/>
  <c r="U110" i="6"/>
  <c r="O110" i="6"/>
  <c r="U111" i="6"/>
  <c r="O111" i="6"/>
  <c r="U112" i="6"/>
  <c r="O112" i="6"/>
  <c r="G112" i="6"/>
  <c r="T112" i="6"/>
  <c r="U113" i="6"/>
  <c r="O113" i="6"/>
  <c r="U114" i="6"/>
  <c r="O114" i="6"/>
  <c r="U115" i="6"/>
  <c r="O115" i="6"/>
  <c r="U116" i="6"/>
  <c r="O116" i="6"/>
  <c r="G116" i="6"/>
  <c r="T116" i="6"/>
  <c r="U117" i="6"/>
  <c r="O117" i="6"/>
  <c r="U118" i="6"/>
  <c r="O118" i="6"/>
  <c r="U119" i="6"/>
  <c r="O119" i="6"/>
  <c r="U120" i="6"/>
  <c r="O120" i="6"/>
  <c r="G120" i="6"/>
  <c r="T120" i="6"/>
  <c r="U121" i="6"/>
  <c r="O121" i="6"/>
  <c r="U122" i="6"/>
  <c r="O122" i="6"/>
  <c r="U123" i="6"/>
  <c r="O123" i="6"/>
  <c r="U124" i="6"/>
  <c r="O124" i="6"/>
  <c r="G124" i="6"/>
  <c r="T124" i="6"/>
  <c r="U125" i="6"/>
  <c r="O125" i="6"/>
  <c r="U126" i="6"/>
  <c r="O126" i="6"/>
  <c r="U127" i="6"/>
  <c r="O127" i="6"/>
  <c r="U128" i="6"/>
  <c r="O128" i="6"/>
  <c r="G128" i="6"/>
  <c r="T128" i="6"/>
  <c r="U129" i="6"/>
  <c r="O129" i="6"/>
  <c r="U130" i="6"/>
  <c r="O130" i="6"/>
  <c r="U131" i="6"/>
  <c r="O131" i="6"/>
  <c r="U132" i="6"/>
  <c r="O132" i="6"/>
  <c r="G132" i="6"/>
  <c r="T132" i="6"/>
  <c r="U133" i="6"/>
  <c r="O133" i="6"/>
  <c r="U134" i="6"/>
  <c r="O134" i="6"/>
  <c r="U135" i="6"/>
  <c r="O135" i="6"/>
  <c r="U136" i="6"/>
  <c r="O136" i="6"/>
  <c r="G136" i="6"/>
  <c r="T136" i="6"/>
  <c r="U137" i="6"/>
  <c r="O137" i="6"/>
  <c r="U138" i="6"/>
  <c r="O138" i="6"/>
  <c r="U139" i="6"/>
  <c r="O139" i="6"/>
  <c r="U140" i="6"/>
  <c r="O140" i="6"/>
  <c r="G140" i="6"/>
  <c r="T140" i="6"/>
  <c r="U141" i="6"/>
  <c r="O141" i="6"/>
  <c r="U142" i="6"/>
  <c r="O142" i="6"/>
  <c r="U143" i="6"/>
  <c r="O143" i="6"/>
  <c r="U144" i="6"/>
  <c r="O144" i="6"/>
  <c r="G144" i="6"/>
  <c r="T144" i="6"/>
  <c r="U145" i="6"/>
  <c r="O145" i="6"/>
  <c r="U146" i="6"/>
  <c r="O146" i="6"/>
  <c r="U147" i="6"/>
  <c r="O147" i="6"/>
  <c r="U148" i="6"/>
  <c r="O148" i="6"/>
  <c r="G148" i="6"/>
  <c r="T148" i="6"/>
  <c r="U149" i="6"/>
  <c r="O149" i="6"/>
  <c r="U150" i="6"/>
  <c r="O150" i="6"/>
  <c r="U151" i="6"/>
  <c r="O151" i="6"/>
  <c r="U152" i="6"/>
  <c r="O152" i="6"/>
  <c r="G152" i="6"/>
  <c r="T152" i="6"/>
  <c r="U153" i="6"/>
  <c r="O153" i="6"/>
  <c r="U154" i="6"/>
  <c r="O154" i="6"/>
  <c r="U155" i="6"/>
  <c r="O155" i="6"/>
  <c r="U156" i="6"/>
  <c r="O156" i="6"/>
  <c r="G156" i="6"/>
  <c r="T156" i="6"/>
  <c r="U157" i="6"/>
  <c r="O157" i="6"/>
  <c r="U158" i="6"/>
  <c r="O158" i="6"/>
  <c r="U159" i="6"/>
  <c r="O159" i="6"/>
  <c r="U160" i="6"/>
  <c r="O160" i="6"/>
  <c r="G160" i="6"/>
  <c r="T160" i="6"/>
  <c r="U161" i="6"/>
  <c r="O161" i="6"/>
  <c r="U162" i="6"/>
  <c r="O162" i="6"/>
  <c r="U163" i="6"/>
  <c r="O163" i="6"/>
  <c r="U164" i="6"/>
  <c r="O164" i="6"/>
  <c r="G164" i="6"/>
  <c r="T164" i="6"/>
  <c r="U165" i="6"/>
  <c r="O165" i="6"/>
  <c r="U166" i="6"/>
  <c r="O166" i="6"/>
  <c r="U167" i="6"/>
  <c r="O167" i="6"/>
  <c r="U168" i="6"/>
  <c r="O168" i="6"/>
  <c r="G168" i="6"/>
  <c r="T168" i="6"/>
  <c r="U169" i="6"/>
  <c r="O169" i="6"/>
  <c r="U170" i="6"/>
  <c r="O170" i="6"/>
  <c r="G5" i="6"/>
  <c r="G6" i="6"/>
  <c r="G7" i="6"/>
  <c r="G9" i="6"/>
  <c r="G10" i="6"/>
  <c r="G11" i="6"/>
  <c r="G13" i="6"/>
  <c r="G14" i="6"/>
  <c r="G15" i="6"/>
  <c r="G17" i="6"/>
  <c r="G18" i="6"/>
  <c r="G19" i="6"/>
  <c r="G21" i="6"/>
  <c r="G22" i="6"/>
  <c r="G23" i="6"/>
  <c r="G25" i="6"/>
  <c r="G26" i="6"/>
  <c r="G27" i="6"/>
  <c r="G29" i="6"/>
  <c r="G30" i="6"/>
  <c r="G31" i="6"/>
  <c r="G33" i="6"/>
  <c r="G34" i="6"/>
  <c r="G35" i="6"/>
  <c r="G37" i="6"/>
  <c r="G38" i="6"/>
  <c r="G39" i="6"/>
  <c r="G41" i="6"/>
  <c r="G42" i="6"/>
  <c r="G43" i="6"/>
  <c r="G45" i="6"/>
  <c r="G46" i="6"/>
  <c r="G47" i="6"/>
  <c r="G49" i="6"/>
  <c r="G50" i="6"/>
  <c r="G51" i="6"/>
  <c r="G53" i="6"/>
  <c r="G54" i="6"/>
  <c r="G55" i="6"/>
  <c r="G57" i="6"/>
  <c r="G58" i="6"/>
  <c r="G59" i="6"/>
  <c r="G61" i="6"/>
  <c r="G62" i="6"/>
  <c r="G63" i="6"/>
  <c r="G65" i="6"/>
  <c r="G66" i="6"/>
  <c r="G67" i="6"/>
  <c r="G69" i="6"/>
  <c r="G70" i="6"/>
  <c r="G71" i="6"/>
  <c r="G73" i="6"/>
  <c r="G74" i="6"/>
  <c r="G75" i="6"/>
  <c r="G77" i="6"/>
  <c r="G78" i="6"/>
  <c r="G79" i="6"/>
  <c r="G81" i="6"/>
  <c r="G82" i="6"/>
  <c r="G83" i="6"/>
  <c r="G85" i="6"/>
  <c r="G86" i="6"/>
  <c r="G87" i="6"/>
  <c r="G89" i="6"/>
  <c r="G90" i="6"/>
  <c r="G91" i="6"/>
  <c r="G93" i="6"/>
  <c r="G94" i="6"/>
  <c r="G95" i="6"/>
  <c r="G97" i="6"/>
  <c r="G98" i="6"/>
  <c r="G99" i="6"/>
  <c r="G101" i="6"/>
  <c r="G102" i="6"/>
  <c r="G103" i="6"/>
  <c r="G105" i="6"/>
  <c r="G106" i="6"/>
  <c r="G107" i="6"/>
  <c r="G109" i="6"/>
  <c r="G110" i="6"/>
  <c r="G111" i="6"/>
  <c r="G113" i="6"/>
  <c r="G114" i="6"/>
  <c r="G115" i="6"/>
  <c r="G117" i="6"/>
  <c r="G118" i="6"/>
  <c r="G119" i="6"/>
  <c r="G121" i="6"/>
  <c r="G122" i="6"/>
  <c r="G123" i="6"/>
  <c r="G125" i="6"/>
  <c r="G126" i="6"/>
  <c r="G127" i="6"/>
  <c r="G129" i="6"/>
  <c r="G130" i="6"/>
  <c r="G131" i="6"/>
  <c r="G133" i="6"/>
  <c r="G134" i="6"/>
  <c r="G135" i="6"/>
  <c r="G137" i="6"/>
  <c r="G138" i="6"/>
  <c r="G139" i="6"/>
  <c r="G141" i="6"/>
  <c r="G142" i="6"/>
  <c r="G143" i="6"/>
  <c r="G145" i="6"/>
  <c r="G146" i="6"/>
  <c r="G147" i="6"/>
  <c r="G149" i="6"/>
  <c r="G150" i="6"/>
  <c r="G151" i="6"/>
  <c r="G153" i="6"/>
  <c r="G154" i="6"/>
  <c r="G155" i="6"/>
  <c r="G157" i="6"/>
  <c r="G158" i="6"/>
  <c r="G159" i="6"/>
  <c r="G161" i="6"/>
  <c r="G162" i="6"/>
  <c r="G163" i="6"/>
  <c r="G165" i="6"/>
  <c r="G166" i="6"/>
  <c r="G167" i="6"/>
  <c r="G169" i="6"/>
  <c r="G170" i="6"/>
  <c r="G171" i="6"/>
  <c r="T5" i="6"/>
  <c r="G4" i="6"/>
  <c r="T6" i="6"/>
  <c r="T7" i="6"/>
  <c r="T9" i="6"/>
  <c r="T10" i="6"/>
  <c r="T11" i="6"/>
  <c r="T14" i="6"/>
  <c r="T15" i="6"/>
  <c r="T17" i="6"/>
  <c r="T18" i="6"/>
  <c r="T19" i="6"/>
  <c r="T21" i="6"/>
  <c r="T22" i="6"/>
  <c r="T23" i="6"/>
  <c r="T25" i="6"/>
  <c r="T26" i="6"/>
  <c r="T27" i="6"/>
  <c r="T29" i="6"/>
  <c r="T30" i="6"/>
  <c r="T31" i="6"/>
  <c r="T33" i="6"/>
  <c r="T34" i="6"/>
  <c r="T35" i="6"/>
  <c r="T37" i="6"/>
  <c r="T38" i="6"/>
  <c r="T39" i="6"/>
  <c r="T41" i="6"/>
  <c r="T42" i="6"/>
  <c r="T43" i="6"/>
  <c r="T45" i="6"/>
  <c r="T46" i="6"/>
  <c r="T47" i="6"/>
  <c r="T49" i="6"/>
  <c r="T50" i="6"/>
  <c r="T51" i="6"/>
  <c r="T53" i="6"/>
  <c r="T54" i="6"/>
  <c r="T55" i="6"/>
  <c r="T57" i="6"/>
  <c r="T58" i="6"/>
  <c r="T59" i="6"/>
  <c r="T61" i="6"/>
  <c r="T62" i="6"/>
  <c r="T63" i="6"/>
  <c r="T65" i="6"/>
  <c r="T66" i="6"/>
  <c r="T67" i="6"/>
  <c r="T69" i="6"/>
  <c r="T70" i="6"/>
  <c r="T71" i="6"/>
  <c r="T73" i="6"/>
  <c r="T74" i="6"/>
  <c r="T75" i="6"/>
  <c r="T77" i="6"/>
  <c r="T78" i="6"/>
  <c r="T79" i="6"/>
  <c r="T81" i="6"/>
  <c r="T82" i="6"/>
  <c r="T83" i="6"/>
  <c r="T85" i="6"/>
  <c r="T86" i="6"/>
  <c r="T87" i="6"/>
  <c r="T89" i="6"/>
  <c r="T90" i="6"/>
  <c r="T91" i="6"/>
  <c r="T93" i="6"/>
  <c r="T94" i="6"/>
  <c r="T95" i="6"/>
  <c r="T97" i="6"/>
  <c r="T98" i="6"/>
  <c r="T99" i="6"/>
  <c r="T101" i="6"/>
  <c r="T102" i="6"/>
  <c r="T103" i="6"/>
  <c r="T105" i="6"/>
  <c r="T106" i="6"/>
  <c r="T107" i="6"/>
  <c r="T109" i="6"/>
  <c r="T110" i="6"/>
  <c r="T111" i="6"/>
  <c r="T113" i="6"/>
  <c r="T114" i="6"/>
  <c r="T115" i="6"/>
  <c r="T117" i="6"/>
  <c r="T118" i="6"/>
  <c r="T119" i="6"/>
  <c r="T121" i="6"/>
  <c r="T122" i="6"/>
  <c r="T123" i="6"/>
  <c r="T125" i="6"/>
  <c r="T126" i="6"/>
  <c r="T127" i="6"/>
  <c r="T129" i="6"/>
  <c r="T130" i="6"/>
  <c r="T131" i="6"/>
  <c r="T133" i="6"/>
  <c r="T134" i="6"/>
  <c r="T135" i="6"/>
  <c r="T137" i="6"/>
  <c r="T138" i="6"/>
  <c r="T139" i="6"/>
  <c r="T141" i="6"/>
  <c r="T142" i="6"/>
  <c r="T143" i="6"/>
  <c r="T145" i="6"/>
  <c r="T146" i="6"/>
  <c r="T147" i="6"/>
  <c r="T149" i="6"/>
  <c r="T150" i="6"/>
  <c r="T151" i="6"/>
  <c r="T153" i="6"/>
  <c r="T154" i="6"/>
  <c r="T155" i="6"/>
  <c r="T157" i="6"/>
  <c r="T158" i="6"/>
  <c r="T159" i="6"/>
  <c r="T161" i="6"/>
  <c r="T162" i="6"/>
  <c r="T163" i="6"/>
  <c r="T165" i="6"/>
  <c r="T166" i="6"/>
  <c r="T167" i="6"/>
  <c r="T169" i="6"/>
  <c r="T170" i="6"/>
  <c r="S5" i="6"/>
  <c r="S6" i="6"/>
  <c r="S7" i="6"/>
  <c r="S8" i="6"/>
  <c r="S9" i="6"/>
  <c r="S10" i="6"/>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4" i="6"/>
  <c r="E3" i="8"/>
  <c r="E4" i="13"/>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1"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2" i="13"/>
  <c r="E83"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23" i="13"/>
  <c r="E124" i="13"/>
  <c r="E125" i="13"/>
  <c r="E126" i="13"/>
  <c r="E127" i="13"/>
  <c r="E128" i="13"/>
  <c r="E129" i="13"/>
  <c r="E130" i="13"/>
  <c r="E131" i="13"/>
  <c r="E132" i="13"/>
  <c r="E133" i="13"/>
  <c r="E134" i="13"/>
  <c r="E135" i="13"/>
  <c r="E136" i="13"/>
  <c r="E137" i="13"/>
  <c r="E138" i="13"/>
  <c r="E139" i="13"/>
  <c r="E140" i="13"/>
  <c r="E141" i="13"/>
  <c r="E142" i="13"/>
  <c r="E143" i="13"/>
  <c r="E144" i="13"/>
  <c r="E145" i="13"/>
  <c r="E146" i="13"/>
  <c r="E147" i="13"/>
  <c r="E148" i="13"/>
  <c r="E149" i="13"/>
  <c r="E150" i="13"/>
  <c r="E151" i="13"/>
  <c r="E152" i="13"/>
  <c r="E153" i="13"/>
  <c r="E154" i="13"/>
  <c r="E155" i="13"/>
  <c r="E156" i="13"/>
  <c r="E157" i="13"/>
  <c r="E158" i="13"/>
  <c r="E159" i="13"/>
  <c r="E160" i="13"/>
  <c r="E161" i="13"/>
  <c r="E162" i="13"/>
  <c r="E163" i="13"/>
  <c r="E164" i="13"/>
  <c r="E165" i="13"/>
  <c r="E166" i="13"/>
  <c r="E167" i="13"/>
  <c r="E168" i="13"/>
  <c r="E169" i="13"/>
  <c r="E170" i="13"/>
  <c r="E171" i="13"/>
  <c r="E3" i="13"/>
  <c r="U13" i="6"/>
  <c r="O13" i="6"/>
  <c r="T13" i="6"/>
  <c r="U171" i="6"/>
  <c r="O171" i="6"/>
  <c r="T171" i="6"/>
  <c r="U4" i="6"/>
  <c r="O4" i="6"/>
  <c r="T4" i="6"/>
  <c r="X4" i="1"/>
  <c r="C3" i="8"/>
  <c r="B3" i="8"/>
  <c r="V4" i="1"/>
  <c r="C3" i="13"/>
  <c r="B3" i="13"/>
  <c r="D3" i="12"/>
  <c r="C3" i="12"/>
  <c r="B3" i="12"/>
  <c r="E3" i="15"/>
  <c r="R4" i="1"/>
  <c r="C3" i="15"/>
  <c r="B3" i="15"/>
  <c r="C4" i="6"/>
  <c r="B4" i="6"/>
  <c r="W4" i="10"/>
  <c r="H4" i="10"/>
  <c r="C4" i="10"/>
  <c r="B4" i="10"/>
  <c r="O5" i="1"/>
  <c r="M4" i="1"/>
  <c r="O4" i="1"/>
  <c r="E3" i="12"/>
  <c r="F3" i="12"/>
  <c r="T4" i="1"/>
  <c r="X4" i="10"/>
  <c r="N4" i="1"/>
  <c r="Y4" i="1"/>
  <c r="W4" i="1"/>
  <c r="U4" i="1"/>
  <c r="S4" i="1"/>
  <c r="Q4" i="1"/>
  <c r="D5" i="12"/>
  <c r="F5" i="12"/>
  <c r="D6" i="12"/>
  <c r="F6" i="12"/>
  <c r="D7" i="12"/>
  <c r="F7" i="12"/>
  <c r="D8" i="12"/>
  <c r="F8" i="12"/>
  <c r="D9" i="12"/>
  <c r="F9" i="12"/>
  <c r="D10" i="12"/>
  <c r="F10" i="12"/>
  <c r="D11" i="12"/>
  <c r="F11" i="12"/>
  <c r="D12" i="12"/>
  <c r="F12" i="12"/>
  <c r="D13" i="12"/>
  <c r="F13" i="12"/>
  <c r="D14" i="12"/>
  <c r="F14" i="12"/>
  <c r="D15" i="12"/>
  <c r="F15" i="12"/>
  <c r="D16" i="12"/>
  <c r="F16" i="12"/>
  <c r="D17" i="12"/>
  <c r="F17" i="12"/>
  <c r="D18" i="12"/>
  <c r="F18" i="12"/>
  <c r="D19" i="12"/>
  <c r="F19" i="12"/>
  <c r="D20" i="12"/>
  <c r="F20" i="12"/>
  <c r="D21" i="12"/>
  <c r="F21" i="12"/>
  <c r="D22" i="12"/>
  <c r="F22" i="12"/>
  <c r="D23" i="12"/>
  <c r="F23" i="12"/>
  <c r="D24" i="12"/>
  <c r="F24" i="12"/>
  <c r="D25" i="12"/>
  <c r="F25" i="12"/>
  <c r="D26" i="12"/>
  <c r="F26" i="12"/>
  <c r="D27" i="12"/>
  <c r="F27" i="12"/>
  <c r="D28" i="12"/>
  <c r="F28" i="12"/>
  <c r="D29" i="12"/>
  <c r="F29" i="12"/>
  <c r="D30" i="12"/>
  <c r="F30" i="12"/>
  <c r="D31" i="12"/>
  <c r="F31" i="12"/>
  <c r="D32" i="12"/>
  <c r="F32" i="12"/>
  <c r="D33" i="12"/>
  <c r="F33" i="12"/>
  <c r="D34" i="12"/>
  <c r="F34" i="12"/>
  <c r="D35" i="12"/>
  <c r="F35" i="12"/>
  <c r="D36" i="12"/>
  <c r="F36" i="12"/>
  <c r="D37" i="12"/>
  <c r="F37" i="12"/>
  <c r="D38" i="12"/>
  <c r="F38" i="12"/>
  <c r="D39" i="12"/>
  <c r="F39" i="12"/>
  <c r="D40" i="12"/>
  <c r="F40" i="12"/>
  <c r="D41" i="12"/>
  <c r="F41" i="12"/>
  <c r="D42" i="12"/>
  <c r="F42" i="12"/>
  <c r="D43" i="12"/>
  <c r="F43" i="12"/>
  <c r="D44" i="12"/>
  <c r="F44" i="12"/>
  <c r="D45" i="12"/>
  <c r="F45" i="12"/>
  <c r="D46" i="12"/>
  <c r="F46" i="12"/>
  <c r="D47" i="12"/>
  <c r="F47" i="12"/>
  <c r="D48" i="12"/>
  <c r="F48" i="12"/>
  <c r="D49" i="12"/>
  <c r="F49" i="12"/>
  <c r="D50" i="12"/>
  <c r="F50" i="12"/>
  <c r="D51" i="12"/>
  <c r="F51" i="12"/>
  <c r="D52" i="12"/>
  <c r="F52" i="12"/>
  <c r="D53" i="12"/>
  <c r="F53" i="12"/>
  <c r="D54" i="12"/>
  <c r="F54" i="12"/>
  <c r="D55" i="12"/>
  <c r="F55" i="12"/>
  <c r="D56" i="12"/>
  <c r="F56" i="12"/>
  <c r="D57" i="12"/>
  <c r="F57" i="12"/>
  <c r="D58" i="12"/>
  <c r="F58" i="12"/>
  <c r="D59" i="12"/>
  <c r="F59" i="12"/>
  <c r="D60" i="12"/>
  <c r="F60" i="12"/>
  <c r="D61" i="12"/>
  <c r="F61" i="12"/>
  <c r="D62" i="12"/>
  <c r="F62" i="12"/>
  <c r="D63" i="12"/>
  <c r="F63" i="12"/>
  <c r="D64" i="12"/>
  <c r="F64" i="12"/>
  <c r="D65" i="12"/>
  <c r="F65" i="12"/>
  <c r="D66" i="12"/>
  <c r="F66" i="12"/>
  <c r="D67" i="12"/>
  <c r="F67" i="12"/>
  <c r="D68" i="12"/>
  <c r="F68" i="12"/>
  <c r="D69" i="12"/>
  <c r="F69" i="12"/>
  <c r="D70" i="12"/>
  <c r="F70" i="12"/>
  <c r="D71" i="12"/>
  <c r="F71" i="12"/>
  <c r="D72" i="12"/>
  <c r="F72" i="12"/>
  <c r="D73" i="12"/>
  <c r="F73" i="12"/>
  <c r="D74" i="12"/>
  <c r="F74" i="12"/>
  <c r="D75" i="12"/>
  <c r="F75" i="12"/>
  <c r="D76" i="12"/>
  <c r="F76" i="12"/>
  <c r="D77" i="12"/>
  <c r="F77" i="12"/>
  <c r="D78" i="12"/>
  <c r="F78" i="12"/>
  <c r="D79" i="12"/>
  <c r="F79" i="12"/>
  <c r="D80" i="12"/>
  <c r="F80" i="12"/>
  <c r="D81" i="12"/>
  <c r="F81" i="12"/>
  <c r="D82" i="12"/>
  <c r="F82" i="12"/>
  <c r="D83" i="12"/>
  <c r="F83" i="12"/>
  <c r="D84" i="12"/>
  <c r="F84" i="12"/>
  <c r="D85" i="12"/>
  <c r="F85" i="12"/>
  <c r="D86" i="12"/>
  <c r="F86" i="12"/>
  <c r="D87" i="12"/>
  <c r="F87" i="12"/>
  <c r="D88" i="12"/>
  <c r="F88" i="12"/>
  <c r="D89" i="12"/>
  <c r="F89" i="12"/>
  <c r="D90" i="12"/>
  <c r="F90" i="12"/>
  <c r="D91" i="12"/>
  <c r="F91" i="12"/>
  <c r="D92" i="12"/>
  <c r="F92" i="12"/>
  <c r="D93" i="12"/>
  <c r="F93" i="12"/>
  <c r="D94" i="12"/>
  <c r="F94" i="12"/>
  <c r="D95" i="12"/>
  <c r="F95" i="12"/>
  <c r="D96" i="12"/>
  <c r="F96" i="12"/>
  <c r="D97" i="12"/>
  <c r="F97" i="12"/>
  <c r="D98" i="12"/>
  <c r="F98" i="12"/>
  <c r="D99" i="12"/>
  <c r="F99" i="12"/>
  <c r="D100" i="12"/>
  <c r="F100" i="12"/>
  <c r="D101" i="12"/>
  <c r="F101" i="12"/>
  <c r="D102" i="12"/>
  <c r="F102" i="12"/>
  <c r="D103" i="12"/>
  <c r="F103" i="12"/>
  <c r="D104" i="12"/>
  <c r="F104" i="12"/>
  <c r="D105" i="12"/>
  <c r="F105" i="12"/>
  <c r="D106" i="12"/>
  <c r="F106" i="12"/>
  <c r="D107" i="12"/>
  <c r="F107" i="12"/>
  <c r="D108" i="12"/>
  <c r="F108" i="12"/>
  <c r="D109" i="12"/>
  <c r="F109" i="12"/>
  <c r="D110" i="12"/>
  <c r="F110" i="12"/>
  <c r="D111" i="12"/>
  <c r="F111" i="12"/>
  <c r="D112" i="12"/>
  <c r="F112" i="12"/>
  <c r="D113" i="12"/>
  <c r="F113" i="12"/>
  <c r="D114" i="12"/>
  <c r="F114" i="12"/>
  <c r="D115" i="12"/>
  <c r="F115" i="12"/>
  <c r="D116" i="12"/>
  <c r="F116" i="12"/>
  <c r="D117" i="12"/>
  <c r="F117" i="12"/>
  <c r="D118" i="12"/>
  <c r="F118" i="12"/>
  <c r="D119" i="12"/>
  <c r="F119" i="12"/>
  <c r="D120" i="12"/>
  <c r="F120" i="12"/>
  <c r="D121" i="12"/>
  <c r="F121" i="12"/>
  <c r="D122" i="12"/>
  <c r="F122" i="12"/>
  <c r="D123" i="12"/>
  <c r="F123" i="12"/>
  <c r="D124" i="12"/>
  <c r="F124" i="12"/>
  <c r="D125" i="12"/>
  <c r="F125" i="12"/>
  <c r="D126" i="12"/>
  <c r="F126" i="12"/>
  <c r="D127" i="12"/>
  <c r="F127" i="12"/>
  <c r="D128" i="12"/>
  <c r="F128" i="12"/>
  <c r="D129" i="12"/>
  <c r="F129" i="12"/>
  <c r="D130" i="12"/>
  <c r="F130" i="12"/>
  <c r="D131" i="12"/>
  <c r="F131" i="12"/>
  <c r="D132" i="12"/>
  <c r="F132" i="12"/>
  <c r="D133" i="12"/>
  <c r="F133" i="12"/>
  <c r="D134" i="12"/>
  <c r="F134" i="12"/>
  <c r="D135" i="12"/>
  <c r="F135" i="12"/>
  <c r="D136" i="12"/>
  <c r="F136" i="12"/>
  <c r="D137" i="12"/>
  <c r="F137" i="12"/>
  <c r="D138" i="12"/>
  <c r="F138" i="12"/>
  <c r="D139" i="12"/>
  <c r="F139" i="12"/>
  <c r="D140" i="12"/>
  <c r="F140" i="12"/>
  <c r="D141" i="12"/>
  <c r="F141" i="12"/>
  <c r="D142" i="12"/>
  <c r="F142" i="12"/>
  <c r="D143" i="12"/>
  <c r="F143" i="12"/>
  <c r="D144" i="12"/>
  <c r="F144" i="12"/>
  <c r="D145" i="12"/>
  <c r="F145" i="12"/>
  <c r="D146" i="12"/>
  <c r="F146" i="12"/>
  <c r="D147" i="12"/>
  <c r="F147" i="12"/>
  <c r="D148" i="12"/>
  <c r="F148" i="12"/>
  <c r="D149" i="12"/>
  <c r="F149" i="12"/>
  <c r="D150" i="12"/>
  <c r="F150" i="12"/>
  <c r="D151" i="12"/>
  <c r="F151" i="12"/>
  <c r="D152" i="12"/>
  <c r="F152" i="12"/>
  <c r="D153" i="12"/>
  <c r="F153" i="12"/>
  <c r="D154" i="12"/>
  <c r="F154" i="12"/>
  <c r="D155" i="12"/>
  <c r="F155" i="12"/>
  <c r="D156" i="12"/>
  <c r="F156" i="12"/>
  <c r="D157" i="12"/>
  <c r="F157" i="12"/>
  <c r="D158" i="12"/>
  <c r="F158" i="12"/>
  <c r="D159" i="12"/>
  <c r="F159" i="12"/>
  <c r="D160" i="12"/>
  <c r="F160" i="12"/>
  <c r="D161" i="12"/>
  <c r="F161" i="12"/>
  <c r="D162" i="12"/>
  <c r="F162" i="12"/>
  <c r="D163" i="12"/>
  <c r="F163" i="12"/>
  <c r="D164" i="12"/>
  <c r="F164" i="12"/>
  <c r="D165" i="12"/>
  <c r="F165" i="12"/>
  <c r="D166" i="12"/>
  <c r="F166" i="12"/>
  <c r="D167" i="12"/>
  <c r="F167" i="12"/>
  <c r="D168" i="12"/>
  <c r="F168" i="12"/>
  <c r="D169" i="12"/>
  <c r="F169" i="12"/>
  <c r="D170" i="12"/>
  <c r="F170" i="12"/>
  <c r="D4" i="12"/>
  <c r="M6" i="1"/>
  <c r="E5" i="12"/>
  <c r="M7" i="1"/>
  <c r="E6" i="12"/>
  <c r="M8" i="1"/>
  <c r="E7" i="12"/>
  <c r="M9" i="1"/>
  <c r="E8" i="12"/>
  <c r="M10" i="1"/>
  <c r="E9" i="12"/>
  <c r="M11" i="1"/>
  <c r="E10" i="12"/>
  <c r="M12" i="1"/>
  <c r="E11" i="12"/>
  <c r="M13" i="1"/>
  <c r="E12" i="12"/>
  <c r="M14" i="1"/>
  <c r="E13" i="12"/>
  <c r="M15" i="1"/>
  <c r="E14" i="12"/>
  <c r="M16" i="1"/>
  <c r="E15" i="12"/>
  <c r="M17" i="1"/>
  <c r="E16" i="12"/>
  <c r="M18" i="1"/>
  <c r="E17" i="12"/>
  <c r="M19" i="1"/>
  <c r="E18" i="12"/>
  <c r="M20" i="1"/>
  <c r="E19" i="12"/>
  <c r="M21" i="1"/>
  <c r="E20" i="12"/>
  <c r="M22" i="1"/>
  <c r="E21" i="12"/>
  <c r="M23" i="1"/>
  <c r="E22" i="12"/>
  <c r="M24" i="1"/>
  <c r="E23" i="12"/>
  <c r="M25" i="1"/>
  <c r="E24" i="12"/>
  <c r="M26" i="1"/>
  <c r="E25" i="12"/>
  <c r="M27" i="1"/>
  <c r="E26" i="12"/>
  <c r="M28" i="1"/>
  <c r="E27" i="12"/>
  <c r="M29" i="1"/>
  <c r="E28" i="12"/>
  <c r="M30" i="1"/>
  <c r="E29" i="12"/>
  <c r="M31" i="1"/>
  <c r="E30" i="12"/>
  <c r="M32" i="1"/>
  <c r="E31" i="12"/>
  <c r="M33" i="1"/>
  <c r="E32" i="12"/>
  <c r="M34" i="1"/>
  <c r="E33" i="12"/>
  <c r="M35" i="1"/>
  <c r="E34" i="12"/>
  <c r="M36" i="1"/>
  <c r="E35" i="12"/>
  <c r="M37" i="1"/>
  <c r="E36" i="12"/>
  <c r="M38" i="1"/>
  <c r="E37" i="12"/>
  <c r="M39" i="1"/>
  <c r="E38" i="12"/>
  <c r="M40" i="1"/>
  <c r="E39" i="12"/>
  <c r="M41" i="1"/>
  <c r="E40" i="12"/>
  <c r="M42" i="1"/>
  <c r="E41" i="12"/>
  <c r="M43" i="1"/>
  <c r="E42" i="12"/>
  <c r="M44" i="1"/>
  <c r="E43" i="12"/>
  <c r="M45" i="1"/>
  <c r="E44" i="12"/>
  <c r="M46" i="1"/>
  <c r="E45" i="12"/>
  <c r="M47" i="1"/>
  <c r="E46" i="12"/>
  <c r="M48" i="1"/>
  <c r="E47" i="12"/>
  <c r="M49" i="1"/>
  <c r="E48" i="12"/>
  <c r="M50" i="1"/>
  <c r="E49" i="12"/>
  <c r="M51" i="1"/>
  <c r="E50" i="12"/>
  <c r="M52" i="1"/>
  <c r="E51" i="12"/>
  <c r="M53" i="1"/>
  <c r="E52" i="12"/>
  <c r="M54" i="1"/>
  <c r="E53" i="12"/>
  <c r="M55" i="1"/>
  <c r="E54" i="12"/>
  <c r="M56" i="1"/>
  <c r="E55" i="12"/>
  <c r="M57" i="1"/>
  <c r="E56" i="12"/>
  <c r="M58" i="1"/>
  <c r="E57" i="12"/>
  <c r="M59" i="1"/>
  <c r="E58" i="12"/>
  <c r="M60" i="1"/>
  <c r="E59" i="12"/>
  <c r="M61" i="1"/>
  <c r="E60" i="12"/>
  <c r="M62" i="1"/>
  <c r="E61" i="12"/>
  <c r="M63" i="1"/>
  <c r="E62" i="12"/>
  <c r="M64" i="1"/>
  <c r="E63" i="12"/>
  <c r="M65" i="1"/>
  <c r="E64" i="12"/>
  <c r="M66" i="1"/>
  <c r="E65" i="12"/>
  <c r="M67" i="1"/>
  <c r="E66" i="12"/>
  <c r="M68" i="1"/>
  <c r="E67" i="12"/>
  <c r="M69" i="1"/>
  <c r="E68" i="12"/>
  <c r="M70" i="1"/>
  <c r="E69" i="12"/>
  <c r="M71" i="1"/>
  <c r="E70" i="12"/>
  <c r="M72" i="1"/>
  <c r="E71" i="12"/>
  <c r="M73" i="1"/>
  <c r="E72" i="12"/>
  <c r="M74" i="1"/>
  <c r="E73" i="12"/>
  <c r="M75" i="1"/>
  <c r="E74" i="12"/>
  <c r="M76" i="1"/>
  <c r="E75" i="12"/>
  <c r="M77" i="1"/>
  <c r="E76" i="12"/>
  <c r="M78" i="1"/>
  <c r="E77" i="12"/>
  <c r="M79" i="1"/>
  <c r="E78" i="12"/>
  <c r="M80" i="1"/>
  <c r="E79" i="12"/>
  <c r="M81" i="1"/>
  <c r="E80" i="12"/>
  <c r="M82" i="1"/>
  <c r="E81" i="12"/>
  <c r="M83" i="1"/>
  <c r="E82" i="12"/>
  <c r="M84" i="1"/>
  <c r="E83" i="12"/>
  <c r="M85" i="1"/>
  <c r="E84" i="12"/>
  <c r="M86" i="1"/>
  <c r="E85" i="12"/>
  <c r="M87" i="1"/>
  <c r="E86" i="12"/>
  <c r="M88" i="1"/>
  <c r="E87" i="12"/>
  <c r="M89" i="1"/>
  <c r="E88" i="12"/>
  <c r="M90" i="1"/>
  <c r="E89" i="12"/>
  <c r="M91" i="1"/>
  <c r="E90" i="12"/>
  <c r="M92" i="1"/>
  <c r="E91" i="12"/>
  <c r="M93" i="1"/>
  <c r="E92" i="12"/>
  <c r="M94" i="1"/>
  <c r="E93" i="12"/>
  <c r="M95" i="1"/>
  <c r="E94" i="12"/>
  <c r="M96" i="1"/>
  <c r="E95" i="12"/>
  <c r="M97" i="1"/>
  <c r="E96" i="12"/>
  <c r="M98" i="1"/>
  <c r="E97" i="12"/>
  <c r="M99" i="1"/>
  <c r="E98" i="12"/>
  <c r="M100" i="1"/>
  <c r="E99" i="12"/>
  <c r="M101" i="1"/>
  <c r="E100" i="12"/>
  <c r="M102" i="1"/>
  <c r="E101" i="12"/>
  <c r="M103" i="1"/>
  <c r="E102" i="12"/>
  <c r="M104" i="1"/>
  <c r="E103" i="12"/>
  <c r="M105" i="1"/>
  <c r="E104" i="12"/>
  <c r="M106" i="1"/>
  <c r="E105" i="12"/>
  <c r="M107" i="1"/>
  <c r="E106" i="12"/>
  <c r="M108" i="1"/>
  <c r="E107" i="12"/>
  <c r="M109" i="1"/>
  <c r="E108" i="12"/>
  <c r="M110" i="1"/>
  <c r="E109" i="12"/>
  <c r="M111" i="1"/>
  <c r="E110" i="12"/>
  <c r="M112" i="1"/>
  <c r="E111" i="12"/>
  <c r="M113" i="1"/>
  <c r="E112" i="12"/>
  <c r="M114" i="1"/>
  <c r="E113" i="12"/>
  <c r="M115" i="1"/>
  <c r="E114" i="12"/>
  <c r="M116" i="1"/>
  <c r="E115" i="12"/>
  <c r="M117" i="1"/>
  <c r="E116" i="12"/>
  <c r="M118" i="1"/>
  <c r="E117" i="12"/>
  <c r="M119" i="1"/>
  <c r="E118" i="12"/>
  <c r="M120" i="1"/>
  <c r="E119" i="12"/>
  <c r="M121" i="1"/>
  <c r="E120" i="12"/>
  <c r="M122" i="1"/>
  <c r="E121" i="12"/>
  <c r="M123" i="1"/>
  <c r="E122" i="12"/>
  <c r="M124" i="1"/>
  <c r="E123" i="12"/>
  <c r="M125" i="1"/>
  <c r="E124" i="12"/>
  <c r="M126" i="1"/>
  <c r="E125" i="12"/>
  <c r="M127" i="1"/>
  <c r="E126" i="12"/>
  <c r="M128" i="1"/>
  <c r="E127" i="12"/>
  <c r="M129" i="1"/>
  <c r="E128" i="12"/>
  <c r="M130" i="1"/>
  <c r="E129" i="12"/>
  <c r="M131" i="1"/>
  <c r="E130" i="12"/>
  <c r="M132" i="1"/>
  <c r="E131" i="12"/>
  <c r="M133" i="1"/>
  <c r="E132" i="12"/>
  <c r="M134" i="1"/>
  <c r="E133" i="12"/>
  <c r="M135" i="1"/>
  <c r="E134" i="12"/>
  <c r="M136" i="1"/>
  <c r="E135" i="12"/>
  <c r="M137" i="1"/>
  <c r="E136" i="12"/>
  <c r="M138" i="1"/>
  <c r="E137" i="12"/>
  <c r="M139" i="1"/>
  <c r="E138" i="12"/>
  <c r="M140" i="1"/>
  <c r="E139" i="12"/>
  <c r="M141" i="1"/>
  <c r="E140" i="12"/>
  <c r="M142" i="1"/>
  <c r="E141" i="12"/>
  <c r="M143" i="1"/>
  <c r="E142" i="12"/>
  <c r="M144" i="1"/>
  <c r="E143" i="12"/>
  <c r="M145" i="1"/>
  <c r="E144" i="12"/>
  <c r="M146" i="1"/>
  <c r="E145" i="12"/>
  <c r="M147" i="1"/>
  <c r="E146" i="12"/>
  <c r="M148" i="1"/>
  <c r="E147" i="12"/>
  <c r="M149" i="1"/>
  <c r="E148" i="12"/>
  <c r="M150" i="1"/>
  <c r="E149" i="12"/>
  <c r="M151" i="1"/>
  <c r="E150" i="12"/>
  <c r="M152" i="1"/>
  <c r="E151" i="12"/>
  <c r="M153" i="1"/>
  <c r="E152" i="12"/>
  <c r="M154" i="1"/>
  <c r="E153" i="12"/>
  <c r="M155" i="1"/>
  <c r="E154" i="12"/>
  <c r="M156" i="1"/>
  <c r="E155" i="12"/>
  <c r="M157" i="1"/>
  <c r="E156" i="12"/>
  <c r="M158" i="1"/>
  <c r="E157" i="12"/>
  <c r="M159" i="1"/>
  <c r="E158" i="12"/>
  <c r="M160" i="1"/>
  <c r="E159" i="12"/>
  <c r="M161" i="1"/>
  <c r="E160" i="12"/>
  <c r="M162" i="1"/>
  <c r="E161" i="12"/>
  <c r="M163" i="1"/>
  <c r="E162" i="12"/>
  <c r="M164" i="1"/>
  <c r="E163" i="12"/>
  <c r="M165" i="1"/>
  <c r="E164" i="12"/>
  <c r="M166" i="1"/>
  <c r="E165" i="12"/>
  <c r="M167" i="1"/>
  <c r="E166" i="12"/>
  <c r="M168" i="1"/>
  <c r="E167" i="12"/>
  <c r="M169" i="1"/>
  <c r="E168" i="12"/>
  <c r="M170" i="1"/>
  <c r="E169" i="12"/>
  <c r="M171" i="1"/>
  <c r="E170" i="12"/>
  <c r="M5" i="1"/>
  <c r="E4" i="12"/>
  <c r="H5" i="10"/>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F4" i="12"/>
  <c r="T6" i="1"/>
  <c r="U5" i="1"/>
  <c r="Q5" i="1"/>
  <c r="Y5" i="1"/>
  <c r="S5" i="1"/>
  <c r="W5" i="1"/>
  <c r="V12" i="1"/>
  <c r="V5" i="1"/>
  <c r="E5" i="15"/>
  <c r="E6" i="15"/>
  <c r="R7" i="1"/>
  <c r="E7" i="15"/>
  <c r="E8" i="15"/>
  <c r="E9" i="15"/>
  <c r="E10" i="15"/>
  <c r="R11" i="1"/>
  <c r="E11" i="15"/>
  <c r="E12" i="15"/>
  <c r="E13" i="15"/>
  <c r="E14" i="15"/>
  <c r="R15" i="1"/>
  <c r="E15" i="15"/>
  <c r="E16" i="15"/>
  <c r="E17" i="15"/>
  <c r="E18" i="15"/>
  <c r="R19" i="1"/>
  <c r="E19" i="15"/>
  <c r="E20" i="15"/>
  <c r="E21" i="15"/>
  <c r="E22" i="15"/>
  <c r="R23" i="1"/>
  <c r="E23" i="15"/>
  <c r="E24" i="15"/>
  <c r="E25" i="15"/>
  <c r="E26" i="15"/>
  <c r="R27" i="1"/>
  <c r="E27" i="15"/>
  <c r="E28" i="15"/>
  <c r="E29" i="15"/>
  <c r="E30" i="15"/>
  <c r="R31" i="1"/>
  <c r="E31" i="15"/>
  <c r="E32" i="15"/>
  <c r="E33" i="15"/>
  <c r="E34" i="15"/>
  <c r="R35" i="1"/>
  <c r="E35" i="15"/>
  <c r="E36" i="15"/>
  <c r="E37" i="15"/>
  <c r="E38" i="15"/>
  <c r="R39" i="1"/>
  <c r="E39" i="15"/>
  <c r="E40" i="15"/>
  <c r="E41" i="15"/>
  <c r="E42" i="15"/>
  <c r="R43" i="1"/>
  <c r="E43" i="15"/>
  <c r="E44" i="15"/>
  <c r="E45" i="15"/>
  <c r="E46" i="15"/>
  <c r="R47" i="1"/>
  <c r="E47" i="15"/>
  <c r="E48" i="15"/>
  <c r="E49" i="15"/>
  <c r="E50" i="15"/>
  <c r="R51" i="1"/>
  <c r="E51" i="15"/>
  <c r="E52" i="15"/>
  <c r="E53" i="15"/>
  <c r="E54" i="15"/>
  <c r="R55" i="1"/>
  <c r="E55" i="15"/>
  <c r="E56" i="15"/>
  <c r="E57" i="15"/>
  <c r="E58" i="15"/>
  <c r="R59" i="1"/>
  <c r="E59" i="15"/>
  <c r="E60" i="15"/>
  <c r="E61" i="15"/>
  <c r="E62" i="15"/>
  <c r="R63" i="1"/>
  <c r="E63" i="15"/>
  <c r="E64" i="15"/>
  <c r="E65" i="15"/>
  <c r="E66" i="15"/>
  <c r="R67" i="1"/>
  <c r="E67" i="15"/>
  <c r="E68" i="15"/>
  <c r="E69" i="15"/>
  <c r="E70" i="15"/>
  <c r="R71" i="1"/>
  <c r="E71" i="15"/>
  <c r="E72" i="15"/>
  <c r="E73" i="15"/>
  <c r="E74" i="15"/>
  <c r="R75" i="1"/>
  <c r="E75" i="15"/>
  <c r="E76" i="15"/>
  <c r="E77" i="15"/>
  <c r="E78" i="15"/>
  <c r="R79" i="1"/>
  <c r="E79" i="15"/>
  <c r="E80" i="15"/>
  <c r="E81" i="15"/>
  <c r="E82" i="15"/>
  <c r="R83" i="1"/>
  <c r="E83" i="15"/>
  <c r="E84" i="15"/>
  <c r="E85" i="15"/>
  <c r="E86" i="15"/>
  <c r="R87" i="1"/>
  <c r="E87" i="15"/>
  <c r="E88" i="15"/>
  <c r="E89" i="15"/>
  <c r="E90" i="15"/>
  <c r="R91" i="1"/>
  <c r="E91" i="15"/>
  <c r="E92" i="15"/>
  <c r="E93" i="15"/>
  <c r="E94" i="15"/>
  <c r="R95" i="1"/>
  <c r="E95" i="15"/>
  <c r="E96" i="15"/>
  <c r="E97" i="15"/>
  <c r="E98" i="15"/>
  <c r="R99" i="1"/>
  <c r="E99" i="15"/>
  <c r="E100" i="15"/>
  <c r="E101" i="15"/>
  <c r="E102" i="15"/>
  <c r="R103" i="1"/>
  <c r="E103" i="15"/>
  <c r="E104" i="15"/>
  <c r="E105" i="15"/>
  <c r="E106" i="15"/>
  <c r="R107" i="1"/>
  <c r="E107" i="15"/>
  <c r="E108" i="15"/>
  <c r="E109" i="15"/>
  <c r="E110" i="15"/>
  <c r="R111" i="1"/>
  <c r="E111" i="15"/>
  <c r="E112" i="15"/>
  <c r="E113" i="15"/>
  <c r="E114" i="15"/>
  <c r="R115" i="1"/>
  <c r="E115" i="15"/>
  <c r="E116" i="15"/>
  <c r="E117" i="15"/>
  <c r="E118" i="15"/>
  <c r="R119" i="1"/>
  <c r="E119" i="15"/>
  <c r="E120" i="15"/>
  <c r="E121" i="15"/>
  <c r="E122" i="15"/>
  <c r="R123" i="1"/>
  <c r="E123" i="15"/>
  <c r="E124" i="15"/>
  <c r="E125" i="15"/>
  <c r="E126" i="15"/>
  <c r="R127" i="1"/>
  <c r="E127" i="15"/>
  <c r="E128" i="15"/>
  <c r="E129" i="15"/>
  <c r="E130" i="15"/>
  <c r="R131" i="1"/>
  <c r="E131" i="15"/>
  <c r="E132" i="15"/>
  <c r="E133" i="15"/>
  <c r="E134" i="15"/>
  <c r="R135" i="1"/>
  <c r="E135" i="15"/>
  <c r="E136" i="15"/>
  <c r="E137" i="15"/>
  <c r="E138" i="15"/>
  <c r="R139" i="1"/>
  <c r="E139" i="15"/>
  <c r="E140" i="15"/>
  <c r="E141" i="15"/>
  <c r="E142" i="15"/>
  <c r="R143" i="1"/>
  <c r="E143" i="15"/>
  <c r="E144" i="15"/>
  <c r="E145" i="15"/>
  <c r="E146" i="15"/>
  <c r="R147" i="1"/>
  <c r="E147" i="15"/>
  <c r="E148" i="15"/>
  <c r="E149" i="15"/>
  <c r="E150" i="15"/>
  <c r="R151" i="1"/>
  <c r="E151" i="15"/>
  <c r="E152" i="15"/>
  <c r="E153" i="15"/>
  <c r="E154" i="15"/>
  <c r="R155" i="1"/>
  <c r="E155" i="15"/>
  <c r="E156" i="15"/>
  <c r="E157" i="15"/>
  <c r="E158" i="15"/>
  <c r="R159" i="1"/>
  <c r="E159" i="15"/>
  <c r="E160" i="15"/>
  <c r="E161" i="15"/>
  <c r="E162" i="15"/>
  <c r="R163" i="1"/>
  <c r="E163" i="15"/>
  <c r="E164" i="15"/>
  <c r="E165" i="15"/>
  <c r="E166" i="15"/>
  <c r="R167" i="1"/>
  <c r="E167" i="15"/>
  <c r="E168" i="15"/>
  <c r="E169" i="15"/>
  <c r="E170" i="15"/>
  <c r="R171" i="1"/>
  <c r="E171" i="15"/>
  <c r="E4" i="15"/>
  <c r="V6" i="1"/>
  <c r="V7" i="1"/>
  <c r="V8" i="1"/>
  <c r="V9" i="1"/>
  <c r="V10" i="1"/>
  <c r="V11"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R6" i="1"/>
  <c r="R8" i="1"/>
  <c r="R9" i="1"/>
  <c r="R10" i="1"/>
  <c r="R12" i="1"/>
  <c r="R13" i="1"/>
  <c r="R14" i="1"/>
  <c r="R16" i="1"/>
  <c r="R17" i="1"/>
  <c r="R18" i="1"/>
  <c r="R20" i="1"/>
  <c r="R21" i="1"/>
  <c r="R22" i="1"/>
  <c r="R24" i="1"/>
  <c r="R25" i="1"/>
  <c r="R26" i="1"/>
  <c r="R28" i="1"/>
  <c r="R29" i="1"/>
  <c r="R30" i="1"/>
  <c r="R32" i="1"/>
  <c r="R33" i="1"/>
  <c r="R34" i="1"/>
  <c r="R36" i="1"/>
  <c r="R37" i="1"/>
  <c r="R38" i="1"/>
  <c r="R40" i="1"/>
  <c r="R41" i="1"/>
  <c r="R42" i="1"/>
  <c r="R44" i="1"/>
  <c r="R45" i="1"/>
  <c r="R46" i="1"/>
  <c r="R48" i="1"/>
  <c r="R49" i="1"/>
  <c r="R50" i="1"/>
  <c r="R52" i="1"/>
  <c r="R53" i="1"/>
  <c r="R54" i="1"/>
  <c r="R56" i="1"/>
  <c r="R57" i="1"/>
  <c r="R58" i="1"/>
  <c r="R60" i="1"/>
  <c r="R61" i="1"/>
  <c r="R62" i="1"/>
  <c r="R64" i="1"/>
  <c r="R65" i="1"/>
  <c r="R66" i="1"/>
  <c r="R68" i="1"/>
  <c r="R69" i="1"/>
  <c r="R70" i="1"/>
  <c r="R72" i="1"/>
  <c r="R73" i="1"/>
  <c r="R74" i="1"/>
  <c r="R76" i="1"/>
  <c r="R77" i="1"/>
  <c r="R78" i="1"/>
  <c r="R80" i="1"/>
  <c r="R81" i="1"/>
  <c r="R82" i="1"/>
  <c r="R84" i="1"/>
  <c r="R85" i="1"/>
  <c r="R86" i="1"/>
  <c r="R88" i="1"/>
  <c r="R89" i="1"/>
  <c r="R90" i="1"/>
  <c r="R92" i="1"/>
  <c r="R93" i="1"/>
  <c r="R94" i="1"/>
  <c r="R96" i="1"/>
  <c r="R97" i="1"/>
  <c r="R98" i="1"/>
  <c r="R100" i="1"/>
  <c r="R101" i="1"/>
  <c r="R102" i="1"/>
  <c r="R104" i="1"/>
  <c r="R105" i="1"/>
  <c r="R106" i="1"/>
  <c r="R108" i="1"/>
  <c r="R109" i="1"/>
  <c r="R110" i="1"/>
  <c r="R112" i="1"/>
  <c r="R113" i="1"/>
  <c r="R114" i="1"/>
  <c r="R116" i="1"/>
  <c r="R117" i="1"/>
  <c r="R118" i="1"/>
  <c r="R120" i="1"/>
  <c r="R121" i="1"/>
  <c r="R122" i="1"/>
  <c r="R124" i="1"/>
  <c r="R125" i="1"/>
  <c r="R126" i="1"/>
  <c r="R128" i="1"/>
  <c r="R129" i="1"/>
  <c r="R130" i="1"/>
  <c r="R132" i="1"/>
  <c r="R133" i="1"/>
  <c r="R134" i="1"/>
  <c r="R136" i="1"/>
  <c r="R137" i="1"/>
  <c r="R138" i="1"/>
  <c r="R140" i="1"/>
  <c r="R141" i="1"/>
  <c r="R142" i="1"/>
  <c r="R144" i="1"/>
  <c r="R145" i="1"/>
  <c r="R146" i="1"/>
  <c r="R148" i="1"/>
  <c r="R149" i="1"/>
  <c r="R150" i="1"/>
  <c r="R152" i="1"/>
  <c r="R153" i="1"/>
  <c r="R154" i="1"/>
  <c r="R156" i="1"/>
  <c r="R157" i="1"/>
  <c r="R158" i="1"/>
  <c r="R160" i="1"/>
  <c r="R161" i="1"/>
  <c r="R162" i="1"/>
  <c r="R164" i="1"/>
  <c r="R165" i="1"/>
  <c r="R166" i="1"/>
  <c r="R168" i="1"/>
  <c r="R169" i="1"/>
  <c r="R170" i="1"/>
  <c r="T7" i="1"/>
  <c r="T27" i="1"/>
  <c r="T35" i="1"/>
  <c r="T59" i="1"/>
  <c r="T67" i="1"/>
  <c r="T91" i="1"/>
  <c r="T99" i="1"/>
  <c r="T123" i="1"/>
  <c r="T131" i="1"/>
  <c r="T155" i="1"/>
  <c r="T163" i="1"/>
  <c r="T8" i="1"/>
  <c r="T9" i="1"/>
  <c r="T10" i="1"/>
  <c r="T11" i="1"/>
  <c r="T12" i="1"/>
  <c r="T13" i="1"/>
  <c r="T14" i="1"/>
  <c r="T15" i="1"/>
  <c r="T16" i="1"/>
  <c r="T17" i="1"/>
  <c r="T18" i="1"/>
  <c r="T19" i="1"/>
  <c r="T20" i="1"/>
  <c r="T21" i="1"/>
  <c r="T22" i="1"/>
  <c r="T23" i="1"/>
  <c r="T24" i="1"/>
  <c r="T25" i="1"/>
  <c r="T26" i="1"/>
  <c r="T28" i="1"/>
  <c r="T29" i="1"/>
  <c r="T30" i="1"/>
  <c r="T31" i="1"/>
  <c r="T32" i="1"/>
  <c r="T33" i="1"/>
  <c r="T34" i="1"/>
  <c r="T36" i="1"/>
  <c r="T37" i="1"/>
  <c r="T38" i="1"/>
  <c r="T39" i="1"/>
  <c r="T40" i="1"/>
  <c r="T41" i="1"/>
  <c r="T42" i="1"/>
  <c r="T43" i="1"/>
  <c r="T44" i="1"/>
  <c r="T45" i="1"/>
  <c r="T46" i="1"/>
  <c r="T47" i="1"/>
  <c r="T48" i="1"/>
  <c r="T49" i="1"/>
  <c r="T50" i="1"/>
  <c r="T51" i="1"/>
  <c r="T52" i="1"/>
  <c r="T53" i="1"/>
  <c r="T54" i="1"/>
  <c r="T55" i="1"/>
  <c r="T56" i="1"/>
  <c r="T57" i="1"/>
  <c r="T58" i="1"/>
  <c r="T60" i="1"/>
  <c r="T61" i="1"/>
  <c r="T62" i="1"/>
  <c r="T63" i="1"/>
  <c r="T64" i="1"/>
  <c r="T65" i="1"/>
  <c r="T66" i="1"/>
  <c r="T68" i="1"/>
  <c r="T69" i="1"/>
  <c r="T70" i="1"/>
  <c r="T71" i="1"/>
  <c r="T72" i="1"/>
  <c r="T73" i="1"/>
  <c r="T74" i="1"/>
  <c r="T75" i="1"/>
  <c r="T76" i="1"/>
  <c r="T77" i="1"/>
  <c r="T78" i="1"/>
  <c r="T79" i="1"/>
  <c r="T80" i="1"/>
  <c r="T81" i="1"/>
  <c r="T82" i="1"/>
  <c r="T83" i="1"/>
  <c r="T84" i="1"/>
  <c r="T85" i="1"/>
  <c r="T86" i="1"/>
  <c r="T87" i="1"/>
  <c r="T88" i="1"/>
  <c r="T89" i="1"/>
  <c r="T90" i="1"/>
  <c r="T92" i="1"/>
  <c r="T93" i="1"/>
  <c r="T94" i="1"/>
  <c r="T95" i="1"/>
  <c r="T96" i="1"/>
  <c r="T97" i="1"/>
  <c r="T98" i="1"/>
  <c r="T100" i="1"/>
  <c r="T101" i="1"/>
  <c r="T102" i="1"/>
  <c r="T103" i="1"/>
  <c r="T104" i="1"/>
  <c r="T105" i="1"/>
  <c r="T106" i="1"/>
  <c r="T107" i="1"/>
  <c r="T108" i="1"/>
  <c r="T109" i="1"/>
  <c r="T110" i="1"/>
  <c r="T111" i="1"/>
  <c r="T112" i="1"/>
  <c r="T113" i="1"/>
  <c r="T114" i="1"/>
  <c r="T115" i="1"/>
  <c r="T116" i="1"/>
  <c r="T117" i="1"/>
  <c r="T118" i="1"/>
  <c r="T119" i="1"/>
  <c r="T120" i="1"/>
  <c r="T121" i="1"/>
  <c r="T122" i="1"/>
  <c r="T124" i="1"/>
  <c r="T125" i="1"/>
  <c r="T126" i="1"/>
  <c r="T127" i="1"/>
  <c r="T128" i="1"/>
  <c r="T129" i="1"/>
  <c r="T130" i="1"/>
  <c r="T132" i="1"/>
  <c r="T133" i="1"/>
  <c r="T134" i="1"/>
  <c r="T135" i="1"/>
  <c r="T136" i="1"/>
  <c r="T137" i="1"/>
  <c r="T138" i="1"/>
  <c r="T139" i="1"/>
  <c r="T140" i="1"/>
  <c r="T141" i="1"/>
  <c r="T142" i="1"/>
  <c r="T143" i="1"/>
  <c r="T144" i="1"/>
  <c r="T145" i="1"/>
  <c r="T146" i="1"/>
  <c r="T147" i="1"/>
  <c r="T148" i="1"/>
  <c r="T149" i="1"/>
  <c r="T150" i="1"/>
  <c r="T151" i="1"/>
  <c r="T152" i="1"/>
  <c r="T153" i="1"/>
  <c r="T154" i="1"/>
  <c r="T156" i="1"/>
  <c r="T157" i="1"/>
  <c r="T158" i="1"/>
  <c r="T159" i="1"/>
  <c r="T160" i="1"/>
  <c r="T161" i="1"/>
  <c r="T162" i="1"/>
  <c r="T164" i="1"/>
  <c r="T165" i="1"/>
  <c r="T166" i="1"/>
  <c r="T167" i="1"/>
  <c r="T168" i="1"/>
  <c r="T169" i="1"/>
  <c r="T170" i="1"/>
  <c r="T171" i="1"/>
  <c r="T5"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P70" i="1"/>
  <c r="P72" i="1"/>
  <c r="P74" i="1"/>
  <c r="P76" i="1"/>
  <c r="P78" i="1"/>
  <c r="P80" i="1"/>
  <c r="P82" i="1"/>
  <c r="P84" i="1"/>
  <c r="P86" i="1"/>
  <c r="P88" i="1"/>
  <c r="P90" i="1"/>
  <c r="P92" i="1"/>
  <c r="P94" i="1"/>
  <c r="P96" i="1"/>
  <c r="P98" i="1"/>
  <c r="P100" i="1"/>
  <c r="P102" i="1"/>
  <c r="P104" i="1"/>
  <c r="P106" i="1"/>
  <c r="P108" i="1"/>
  <c r="P110" i="1"/>
  <c r="P112" i="1"/>
  <c r="P114" i="1"/>
  <c r="P116" i="1"/>
  <c r="P118" i="1"/>
  <c r="P120" i="1"/>
  <c r="P122" i="1"/>
  <c r="P124" i="1"/>
  <c r="P126" i="1"/>
  <c r="P128" i="1"/>
  <c r="P130" i="1"/>
  <c r="P132" i="1"/>
  <c r="P134" i="1"/>
  <c r="P136" i="1"/>
  <c r="P138" i="1"/>
  <c r="P140" i="1"/>
  <c r="P142" i="1"/>
  <c r="P144" i="1"/>
  <c r="P146" i="1"/>
  <c r="P148" i="1"/>
  <c r="P150" i="1"/>
  <c r="P152" i="1"/>
  <c r="P154" i="1"/>
  <c r="P156" i="1"/>
  <c r="P158" i="1"/>
  <c r="P160" i="1"/>
  <c r="P162" i="1"/>
  <c r="P164" i="1"/>
  <c r="P166" i="1"/>
  <c r="P168" i="1"/>
  <c r="P170" i="1"/>
  <c r="P71" i="1"/>
  <c r="P73" i="1"/>
  <c r="P75" i="1"/>
  <c r="P77" i="1"/>
  <c r="P79" i="1"/>
  <c r="P81" i="1"/>
  <c r="P83" i="1"/>
  <c r="P85" i="1"/>
  <c r="P87" i="1"/>
  <c r="P89" i="1"/>
  <c r="P91" i="1"/>
  <c r="P93" i="1"/>
  <c r="P95" i="1"/>
  <c r="P97" i="1"/>
  <c r="P99" i="1"/>
  <c r="P101" i="1"/>
  <c r="P103" i="1"/>
  <c r="P105" i="1"/>
  <c r="P107" i="1"/>
  <c r="P109" i="1"/>
  <c r="P111" i="1"/>
  <c r="P113" i="1"/>
  <c r="P115" i="1"/>
  <c r="P117" i="1"/>
  <c r="P119" i="1"/>
  <c r="P121" i="1"/>
  <c r="P123" i="1"/>
  <c r="P125" i="1"/>
  <c r="P127" i="1"/>
  <c r="P129" i="1"/>
  <c r="P131" i="1"/>
  <c r="P133" i="1"/>
  <c r="P135" i="1"/>
  <c r="P137" i="1"/>
  <c r="P139" i="1"/>
  <c r="P141" i="1"/>
  <c r="P143" i="1"/>
  <c r="P145" i="1"/>
  <c r="P147" i="1"/>
  <c r="P149" i="1"/>
  <c r="P151" i="1"/>
  <c r="P153" i="1"/>
  <c r="P155" i="1"/>
  <c r="P157" i="1"/>
  <c r="P159" i="1"/>
  <c r="P161" i="1"/>
  <c r="P163" i="1"/>
  <c r="P165" i="1"/>
  <c r="P167" i="1"/>
  <c r="P169" i="1"/>
  <c r="P171" i="1"/>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C171" i="13"/>
  <c r="B171" i="13"/>
  <c r="C170" i="13"/>
  <c r="B170" i="13"/>
  <c r="C169" i="13"/>
  <c r="B169" i="13"/>
  <c r="C168" i="13"/>
  <c r="B168" i="13"/>
  <c r="C167" i="13"/>
  <c r="B167" i="13"/>
  <c r="C166" i="13"/>
  <c r="B166" i="13"/>
  <c r="C165" i="13"/>
  <c r="B165" i="13"/>
  <c r="C164" i="13"/>
  <c r="B164" i="13"/>
  <c r="C163" i="13"/>
  <c r="B163" i="13"/>
  <c r="C162" i="13"/>
  <c r="B162" i="13"/>
  <c r="C161" i="13"/>
  <c r="B161" i="13"/>
  <c r="C160" i="13"/>
  <c r="B160" i="13"/>
  <c r="C159" i="13"/>
  <c r="B159" i="13"/>
  <c r="C158" i="13"/>
  <c r="B158" i="13"/>
  <c r="C157" i="13"/>
  <c r="B157" i="13"/>
  <c r="C156" i="13"/>
  <c r="B156" i="13"/>
  <c r="C155" i="13"/>
  <c r="B155" i="13"/>
  <c r="C154" i="13"/>
  <c r="B154" i="13"/>
  <c r="C153" i="13"/>
  <c r="B153" i="13"/>
  <c r="C152" i="13"/>
  <c r="B152" i="13"/>
  <c r="C151" i="13"/>
  <c r="B151" i="13"/>
  <c r="C150" i="13"/>
  <c r="B150" i="13"/>
  <c r="C149" i="13"/>
  <c r="B149" i="13"/>
  <c r="C148" i="13"/>
  <c r="B148" i="13"/>
  <c r="C147" i="13"/>
  <c r="B147" i="13"/>
  <c r="C146" i="13"/>
  <c r="B146" i="13"/>
  <c r="C145" i="13"/>
  <c r="B145" i="13"/>
  <c r="C144" i="13"/>
  <c r="B144" i="13"/>
  <c r="C143" i="13"/>
  <c r="B143" i="13"/>
  <c r="C142" i="13"/>
  <c r="B142" i="13"/>
  <c r="C141" i="13"/>
  <c r="B141" i="13"/>
  <c r="C140" i="13"/>
  <c r="B140" i="13"/>
  <c r="C139" i="13"/>
  <c r="B139" i="13"/>
  <c r="C138" i="13"/>
  <c r="B138" i="13"/>
  <c r="C137" i="13"/>
  <c r="B137" i="13"/>
  <c r="C136" i="13"/>
  <c r="B136" i="13"/>
  <c r="C135" i="13"/>
  <c r="B135" i="13"/>
  <c r="C134" i="13"/>
  <c r="B134" i="13"/>
  <c r="C133" i="13"/>
  <c r="B133" i="13"/>
  <c r="C132" i="13"/>
  <c r="B132" i="13"/>
  <c r="C131" i="13"/>
  <c r="B131" i="13"/>
  <c r="C130" i="13"/>
  <c r="B130" i="13"/>
  <c r="C129" i="13"/>
  <c r="B129" i="13"/>
  <c r="C128" i="13"/>
  <c r="B128" i="13"/>
  <c r="C127" i="13"/>
  <c r="B127" i="13"/>
  <c r="C126" i="13"/>
  <c r="B126" i="13"/>
  <c r="C125" i="13"/>
  <c r="B125" i="13"/>
  <c r="C124" i="13"/>
  <c r="B124" i="13"/>
  <c r="C123" i="13"/>
  <c r="B123" i="13"/>
  <c r="C122" i="13"/>
  <c r="B122" i="13"/>
  <c r="C121" i="13"/>
  <c r="B121" i="13"/>
  <c r="C120" i="13"/>
  <c r="B120" i="13"/>
  <c r="C119" i="13"/>
  <c r="B119" i="13"/>
  <c r="C118" i="13"/>
  <c r="B118" i="13"/>
  <c r="C117" i="13"/>
  <c r="B117" i="13"/>
  <c r="C116" i="13"/>
  <c r="B116" i="13"/>
  <c r="C115" i="13"/>
  <c r="B115" i="13"/>
  <c r="C114" i="13"/>
  <c r="B114" i="13"/>
  <c r="C113" i="13"/>
  <c r="B113" i="13"/>
  <c r="C112" i="13"/>
  <c r="B112" i="13"/>
  <c r="C111" i="13"/>
  <c r="B111" i="13"/>
  <c r="C110" i="13"/>
  <c r="B110" i="13"/>
  <c r="C109" i="13"/>
  <c r="B109" i="13"/>
  <c r="C108" i="13"/>
  <c r="B108" i="13"/>
  <c r="C107" i="13"/>
  <c r="B107" i="13"/>
  <c r="C106" i="13"/>
  <c r="B106" i="13"/>
  <c r="C105" i="13"/>
  <c r="B105" i="13"/>
  <c r="C104" i="13"/>
  <c r="B104" i="13"/>
  <c r="C103" i="13"/>
  <c r="B103" i="13"/>
  <c r="C102" i="13"/>
  <c r="B102" i="13"/>
  <c r="C101" i="13"/>
  <c r="B101" i="13"/>
  <c r="C100" i="13"/>
  <c r="B100" i="13"/>
  <c r="C99" i="13"/>
  <c r="B99" i="13"/>
  <c r="C98" i="13"/>
  <c r="B98" i="13"/>
  <c r="C97" i="13"/>
  <c r="B97" i="13"/>
  <c r="C96" i="13"/>
  <c r="B96" i="13"/>
  <c r="C95" i="13"/>
  <c r="B95" i="13"/>
  <c r="C94" i="13"/>
  <c r="B94" i="13"/>
  <c r="C93" i="13"/>
  <c r="B93" i="13"/>
  <c r="C92" i="13"/>
  <c r="B92" i="13"/>
  <c r="C91" i="13"/>
  <c r="B91" i="13"/>
  <c r="C90" i="13"/>
  <c r="B90" i="13"/>
  <c r="C89" i="13"/>
  <c r="B89" i="13"/>
  <c r="C88" i="13"/>
  <c r="B88" i="13"/>
  <c r="C87" i="13"/>
  <c r="B87" i="13"/>
  <c r="C86" i="13"/>
  <c r="B86" i="13"/>
  <c r="C85" i="13"/>
  <c r="B85" i="13"/>
  <c r="C84" i="13"/>
  <c r="B84" i="13"/>
  <c r="C83" i="13"/>
  <c r="B83" i="13"/>
  <c r="C82" i="13"/>
  <c r="B82" i="13"/>
  <c r="C81" i="13"/>
  <c r="B81" i="13"/>
  <c r="C80" i="13"/>
  <c r="B80" i="13"/>
  <c r="C79" i="13"/>
  <c r="B79" i="13"/>
  <c r="C78" i="13"/>
  <c r="B78" i="13"/>
  <c r="C77" i="13"/>
  <c r="B77" i="13"/>
  <c r="C76" i="13"/>
  <c r="B76" i="13"/>
  <c r="C75" i="13"/>
  <c r="B75" i="13"/>
  <c r="C74" i="13"/>
  <c r="B74" i="13"/>
  <c r="C73" i="13"/>
  <c r="B73" i="13"/>
  <c r="C72" i="13"/>
  <c r="B72" i="13"/>
  <c r="C71" i="13"/>
  <c r="B71" i="13"/>
  <c r="C70" i="13"/>
  <c r="B70" i="13"/>
  <c r="C69" i="13"/>
  <c r="B69"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5" i="13"/>
  <c r="B55" i="13"/>
  <c r="C54" i="13"/>
  <c r="B54" i="13"/>
  <c r="C53" i="13"/>
  <c r="B53" i="13"/>
  <c r="C52" i="13"/>
  <c r="B52" i="13"/>
  <c r="C51" i="13"/>
  <c r="B51" i="13"/>
  <c r="C50" i="13"/>
  <c r="B50" i="13"/>
  <c r="C49" i="13"/>
  <c r="B49" i="13"/>
  <c r="C48" i="13"/>
  <c r="B48" i="13"/>
  <c r="C47" i="13"/>
  <c r="B47" i="13"/>
  <c r="C46" i="13"/>
  <c r="B46" i="13"/>
  <c r="C45" i="13"/>
  <c r="B45" i="13"/>
  <c r="C44" i="13"/>
  <c r="B44" i="13"/>
  <c r="C43" i="13"/>
  <c r="B43" i="13"/>
  <c r="C42" i="13"/>
  <c r="B42" i="13"/>
  <c r="C41" i="13"/>
  <c r="B41" i="13"/>
  <c r="C40" i="13"/>
  <c r="B40" i="13"/>
  <c r="C39" i="13"/>
  <c r="B39" i="13"/>
  <c r="C38" i="13"/>
  <c r="B38" i="13"/>
  <c r="C37" i="13"/>
  <c r="B37" i="13"/>
  <c r="C36" i="13"/>
  <c r="B36" i="13"/>
  <c r="C35" i="13"/>
  <c r="B35" i="13"/>
  <c r="C34" i="13"/>
  <c r="B34" i="13"/>
  <c r="C33" i="13"/>
  <c r="B33" i="13"/>
  <c r="C32" i="13"/>
  <c r="B32" i="13"/>
  <c r="C31" i="13"/>
  <c r="B31" i="13"/>
  <c r="C30" i="13"/>
  <c r="B30" i="13"/>
  <c r="C29" i="13"/>
  <c r="B29" i="13"/>
  <c r="C28" i="13"/>
  <c r="B28" i="13"/>
  <c r="C27" i="13"/>
  <c r="B27" i="13"/>
  <c r="C26" i="13"/>
  <c r="B26" i="13"/>
  <c r="C25" i="13"/>
  <c r="B25" i="13"/>
  <c r="C24" i="13"/>
  <c r="B24" i="13"/>
  <c r="C23" i="13"/>
  <c r="B23" i="13"/>
  <c r="C22" i="13"/>
  <c r="B22" i="13"/>
  <c r="C21" i="13"/>
  <c r="B21" i="13"/>
  <c r="C20" i="13"/>
  <c r="B20" i="13"/>
  <c r="C19" i="13"/>
  <c r="B19" i="13"/>
  <c r="C18" i="13"/>
  <c r="B18" i="13"/>
  <c r="C17" i="13"/>
  <c r="B17" i="13"/>
  <c r="C16" i="13"/>
  <c r="B16" i="13"/>
  <c r="C15" i="13"/>
  <c r="B15" i="13"/>
  <c r="C14" i="13"/>
  <c r="B14" i="13"/>
  <c r="C13" i="13"/>
  <c r="B13" i="13"/>
  <c r="C12" i="13"/>
  <c r="B12" i="13"/>
  <c r="C11" i="13"/>
  <c r="B11" i="13"/>
  <c r="C10" i="13"/>
  <c r="B10" i="13"/>
  <c r="C9" i="13"/>
  <c r="B9" i="13"/>
  <c r="C8" i="13"/>
  <c r="B8" i="13"/>
  <c r="C7" i="13"/>
  <c r="B7" i="13"/>
  <c r="C6" i="13"/>
  <c r="B6" i="13"/>
  <c r="C5" i="13"/>
  <c r="B5" i="13"/>
  <c r="C4" i="13"/>
  <c r="B4" i="13"/>
  <c r="H6" i="10"/>
  <c r="H7" i="10"/>
  <c r="H8" i="10"/>
  <c r="H9" i="10"/>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H81" i="10"/>
  <c r="H82" i="10"/>
  <c r="H83" i="10"/>
  <c r="H84" i="10"/>
  <c r="H85" i="10"/>
  <c r="H86" i="10"/>
  <c r="H87" i="10"/>
  <c r="H88" i="10"/>
  <c r="H89" i="10"/>
  <c r="H90" i="10"/>
  <c r="H91" i="10"/>
  <c r="H92" i="10"/>
  <c r="H93" i="10"/>
  <c r="H94" i="10"/>
  <c r="H95" i="10"/>
  <c r="H96" i="10"/>
  <c r="H97" i="10"/>
  <c r="H98" i="10"/>
  <c r="H99" i="10"/>
  <c r="H100" i="10"/>
  <c r="H101" i="10"/>
  <c r="H102" i="10"/>
  <c r="H103" i="10"/>
  <c r="H104" i="10"/>
  <c r="H105" i="10"/>
  <c r="H106" i="10"/>
  <c r="H107" i="10"/>
  <c r="H108" i="10"/>
  <c r="H109" i="10"/>
  <c r="H110" i="10"/>
  <c r="H111" i="10"/>
  <c r="H112" i="10"/>
  <c r="H113" i="10"/>
  <c r="H114" i="10"/>
  <c r="H115" i="10"/>
  <c r="H116" i="10"/>
  <c r="H117" i="10"/>
  <c r="H118" i="10"/>
  <c r="H119" i="10"/>
  <c r="H120" i="10"/>
  <c r="H121" i="10"/>
  <c r="H122" i="10"/>
  <c r="H123" i="10"/>
  <c r="H124" i="10"/>
  <c r="H125" i="10"/>
  <c r="H126" i="10"/>
  <c r="H127" i="10"/>
  <c r="H128" i="10"/>
  <c r="H129" i="10"/>
  <c r="H130" i="10"/>
  <c r="H131" i="10"/>
  <c r="H132" i="10"/>
  <c r="H133" i="10"/>
  <c r="H134" i="10"/>
  <c r="H135" i="10"/>
  <c r="H136" i="10"/>
  <c r="H137" i="10"/>
  <c r="H138" i="10"/>
  <c r="H139" i="10"/>
  <c r="H140" i="10"/>
  <c r="H141" i="10"/>
  <c r="H142" i="10"/>
  <c r="H143" i="10"/>
  <c r="H144" i="10"/>
  <c r="H145" i="10"/>
  <c r="H146" i="10"/>
  <c r="H147" i="10"/>
  <c r="H148" i="10"/>
  <c r="H149" i="10"/>
  <c r="H150" i="10"/>
  <c r="H151" i="10"/>
  <c r="H152" i="10"/>
  <c r="H153" i="10"/>
  <c r="H154" i="10"/>
  <c r="H155" i="10"/>
  <c r="H156" i="10"/>
  <c r="H157" i="10"/>
  <c r="H158" i="10"/>
  <c r="H159" i="10"/>
  <c r="H160" i="10"/>
  <c r="H161" i="10"/>
  <c r="H162" i="10"/>
  <c r="H163" i="10"/>
  <c r="H164" i="10"/>
  <c r="H165" i="10"/>
  <c r="H166" i="10"/>
  <c r="H167" i="10"/>
  <c r="H168" i="10"/>
  <c r="H169" i="10"/>
  <c r="H170" i="10"/>
  <c r="H171" i="10"/>
  <c r="H172" i="10"/>
  <c r="W6" i="10"/>
  <c r="W7" i="10"/>
  <c r="W8" i="10"/>
  <c r="W9" i="10"/>
  <c r="W10" i="10"/>
  <c r="W11" i="10"/>
  <c r="W12" i="10"/>
  <c r="W13" i="10"/>
  <c r="W14" i="10"/>
  <c r="W15" i="10"/>
  <c r="W16" i="10"/>
  <c r="W17" i="10"/>
  <c r="W18" i="10"/>
  <c r="W19" i="10"/>
  <c r="W20" i="10"/>
  <c r="W21" i="10"/>
  <c r="W22" i="10"/>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72" i="10"/>
  <c r="W73" i="10"/>
  <c r="W74" i="10"/>
  <c r="W75" i="10"/>
  <c r="W76" i="10"/>
  <c r="W77" i="10"/>
  <c r="W78" i="10"/>
  <c r="W79" i="10"/>
  <c r="W80" i="10"/>
  <c r="W81" i="10"/>
  <c r="W82" i="10"/>
  <c r="W83" i="10"/>
  <c r="W84" i="10"/>
  <c r="W85" i="10"/>
  <c r="W86" i="10"/>
  <c r="W87" i="10"/>
  <c r="W88" i="10"/>
  <c r="W89" i="10"/>
  <c r="W90" i="10"/>
  <c r="W91" i="10"/>
  <c r="W92" i="10"/>
  <c r="W93" i="10"/>
  <c r="W94" i="10"/>
  <c r="W95" i="10"/>
  <c r="W96" i="10"/>
  <c r="W97" i="10"/>
  <c r="W98" i="10"/>
  <c r="W99" i="10"/>
  <c r="W100" i="10"/>
  <c r="W101" i="10"/>
  <c r="W102" i="10"/>
  <c r="W103" i="10"/>
  <c r="W104" i="10"/>
  <c r="W105" i="10"/>
  <c r="W106" i="10"/>
  <c r="W107" i="10"/>
  <c r="W108" i="10"/>
  <c r="W109" i="10"/>
  <c r="W110" i="10"/>
  <c r="W111" i="10"/>
  <c r="W112" i="10"/>
  <c r="W113" i="10"/>
  <c r="W114" i="10"/>
  <c r="W115" i="10"/>
  <c r="W116" i="10"/>
  <c r="W117" i="10"/>
  <c r="W118" i="10"/>
  <c r="W119" i="10"/>
  <c r="W120" i="10"/>
  <c r="W121" i="10"/>
  <c r="W122" i="10"/>
  <c r="W123" i="10"/>
  <c r="W124" i="10"/>
  <c r="W125" i="10"/>
  <c r="W126" i="10"/>
  <c r="W127" i="10"/>
  <c r="W128" i="10"/>
  <c r="W129" i="10"/>
  <c r="W130" i="10"/>
  <c r="W131" i="10"/>
  <c r="W132" i="10"/>
  <c r="W133" i="10"/>
  <c r="W134" i="10"/>
  <c r="W135" i="10"/>
  <c r="W136" i="10"/>
  <c r="W137" i="10"/>
  <c r="W138" i="10"/>
  <c r="W139" i="10"/>
  <c r="W140" i="10"/>
  <c r="W141" i="10"/>
  <c r="W142" i="10"/>
  <c r="W143" i="10"/>
  <c r="W144" i="10"/>
  <c r="W145" i="10"/>
  <c r="W146" i="10"/>
  <c r="W147" i="10"/>
  <c r="W148" i="10"/>
  <c r="W149" i="10"/>
  <c r="W150" i="10"/>
  <c r="W151" i="10"/>
  <c r="W152" i="10"/>
  <c r="W153" i="10"/>
  <c r="W154" i="10"/>
  <c r="W155" i="10"/>
  <c r="W156" i="10"/>
  <c r="W157" i="10"/>
  <c r="W158" i="10"/>
  <c r="W159" i="10"/>
  <c r="W160" i="10"/>
  <c r="W161" i="10"/>
  <c r="W162" i="10"/>
  <c r="W163" i="10"/>
  <c r="W164" i="10"/>
  <c r="W165" i="10"/>
  <c r="W166" i="10"/>
  <c r="W167" i="10"/>
  <c r="W168" i="10"/>
  <c r="W169" i="10"/>
  <c r="W170" i="10"/>
  <c r="W171" i="10"/>
  <c r="W172" i="10"/>
  <c r="R6" i="10"/>
  <c r="R7" i="10"/>
  <c r="R8" i="10"/>
  <c r="R9" i="10"/>
  <c r="R10" i="10"/>
  <c r="R11" i="10"/>
  <c r="R12" i="10"/>
  <c r="R13" i="10"/>
  <c r="R14" i="10"/>
  <c r="R15" i="10"/>
  <c r="R16" i="10"/>
  <c r="R17" i="10"/>
  <c r="R18" i="10"/>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R81" i="10"/>
  <c r="R82" i="10"/>
  <c r="R83" i="10"/>
  <c r="R84" i="10"/>
  <c r="R85" i="10"/>
  <c r="R86" i="10"/>
  <c r="R87" i="10"/>
  <c r="R88" i="10"/>
  <c r="R89" i="10"/>
  <c r="R90" i="10"/>
  <c r="R91" i="10"/>
  <c r="R92" i="10"/>
  <c r="R93" i="10"/>
  <c r="R94" i="10"/>
  <c r="R95" i="10"/>
  <c r="R96" i="10"/>
  <c r="R97" i="10"/>
  <c r="R98" i="10"/>
  <c r="R99" i="10"/>
  <c r="R100" i="10"/>
  <c r="R101" i="10"/>
  <c r="R102" i="10"/>
  <c r="R103" i="10"/>
  <c r="R104" i="10"/>
  <c r="R105" i="10"/>
  <c r="R106" i="10"/>
  <c r="R107" i="10"/>
  <c r="R108" i="10"/>
  <c r="R109" i="10"/>
  <c r="R110" i="10"/>
  <c r="R111" i="10"/>
  <c r="R112" i="10"/>
  <c r="R113" i="10"/>
  <c r="R114" i="10"/>
  <c r="R115" i="10"/>
  <c r="R116" i="10"/>
  <c r="R117" i="10"/>
  <c r="R118" i="10"/>
  <c r="R119" i="10"/>
  <c r="R120" i="10"/>
  <c r="R121" i="10"/>
  <c r="R122" i="10"/>
  <c r="R123" i="10"/>
  <c r="R124" i="10"/>
  <c r="R125" i="10"/>
  <c r="R126" i="10"/>
  <c r="R127" i="10"/>
  <c r="R128" i="10"/>
  <c r="R129" i="10"/>
  <c r="R130" i="10"/>
  <c r="R131" i="10"/>
  <c r="R132" i="10"/>
  <c r="R133" i="10"/>
  <c r="R134" i="10"/>
  <c r="R135" i="10"/>
  <c r="R136" i="10"/>
  <c r="R137" i="10"/>
  <c r="R138" i="10"/>
  <c r="R139" i="10"/>
  <c r="R140" i="10"/>
  <c r="R141" i="10"/>
  <c r="R142" i="10"/>
  <c r="R143" i="10"/>
  <c r="R144" i="10"/>
  <c r="R145" i="10"/>
  <c r="R146" i="10"/>
  <c r="R147" i="10"/>
  <c r="R148" i="10"/>
  <c r="R149" i="10"/>
  <c r="R150" i="10"/>
  <c r="R151" i="10"/>
  <c r="R152" i="10"/>
  <c r="R153" i="10"/>
  <c r="R154" i="10"/>
  <c r="R155" i="10"/>
  <c r="R156" i="10"/>
  <c r="R157" i="10"/>
  <c r="R158" i="10"/>
  <c r="R159" i="10"/>
  <c r="R160" i="10"/>
  <c r="R161" i="10"/>
  <c r="R162" i="10"/>
  <c r="R163" i="10"/>
  <c r="R164" i="10"/>
  <c r="R165" i="10"/>
  <c r="R166" i="10"/>
  <c r="R167" i="10"/>
  <c r="R168" i="10"/>
  <c r="R169" i="10"/>
  <c r="R170" i="10"/>
  <c r="R171" i="10"/>
  <c r="R172" i="10"/>
  <c r="M6" i="10"/>
  <c r="M7" i="10"/>
  <c r="M8" i="10"/>
  <c r="M9" i="10"/>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W5" i="10"/>
  <c r="R5" i="10"/>
  <c r="M5" i="10"/>
  <c r="X170" i="10"/>
  <c r="N170" i="1"/>
  <c r="X166" i="10"/>
  <c r="N166" i="1"/>
  <c r="X162" i="10"/>
  <c r="N162" i="1"/>
  <c r="X158" i="10"/>
  <c r="N158" i="1"/>
  <c r="X154" i="10"/>
  <c r="N154" i="1"/>
  <c r="X150" i="10"/>
  <c r="N150" i="1"/>
  <c r="X146" i="10"/>
  <c r="N146" i="1"/>
  <c r="X142" i="10"/>
  <c r="N142" i="1"/>
  <c r="X138" i="10"/>
  <c r="N138" i="1"/>
  <c r="X134" i="10"/>
  <c r="N134" i="1"/>
  <c r="X130" i="10"/>
  <c r="N130" i="1"/>
  <c r="X126" i="10"/>
  <c r="N126" i="1"/>
  <c r="X122" i="10"/>
  <c r="N122" i="1"/>
  <c r="X118" i="10"/>
  <c r="N118" i="1"/>
  <c r="X114" i="10"/>
  <c r="N114" i="1"/>
  <c r="X110" i="10"/>
  <c r="N110" i="1"/>
  <c r="X106" i="10"/>
  <c r="N106" i="1"/>
  <c r="X102" i="10"/>
  <c r="N102" i="1"/>
  <c r="X98" i="10"/>
  <c r="N98" i="1"/>
  <c r="X94" i="10"/>
  <c r="N94" i="1"/>
  <c r="X90" i="10"/>
  <c r="N90" i="1"/>
  <c r="X86" i="10"/>
  <c r="N86" i="1"/>
  <c r="X82" i="10"/>
  <c r="N82" i="1"/>
  <c r="X78" i="10"/>
  <c r="N78" i="1"/>
  <c r="X74" i="10"/>
  <c r="N74" i="1"/>
  <c r="X70" i="10"/>
  <c r="N70" i="1"/>
  <c r="X66" i="10"/>
  <c r="N66" i="1"/>
  <c r="X62" i="10"/>
  <c r="N62" i="1"/>
  <c r="X58" i="10"/>
  <c r="N58" i="1"/>
  <c r="X54" i="10"/>
  <c r="N54" i="1"/>
  <c r="X50" i="10"/>
  <c r="N50" i="1"/>
  <c r="X46" i="10"/>
  <c r="N46" i="1"/>
  <c r="X42" i="10"/>
  <c r="N42" i="1"/>
  <c r="X38" i="10"/>
  <c r="N38" i="1"/>
  <c r="X34" i="10"/>
  <c r="N34" i="1"/>
  <c r="X30" i="10"/>
  <c r="N30" i="1"/>
  <c r="X26" i="10"/>
  <c r="N26" i="1"/>
  <c r="X22" i="10"/>
  <c r="N22" i="1"/>
  <c r="X18" i="10"/>
  <c r="N18" i="1"/>
  <c r="X14" i="10"/>
  <c r="N14" i="1"/>
  <c r="X10" i="10"/>
  <c r="N10" i="1"/>
  <c r="X6" i="10"/>
  <c r="N6" i="1"/>
  <c r="X169" i="10"/>
  <c r="N169" i="1"/>
  <c r="X165" i="10"/>
  <c r="N165" i="1"/>
  <c r="X161" i="10"/>
  <c r="N161" i="1"/>
  <c r="X157" i="10"/>
  <c r="N157" i="1"/>
  <c r="X153" i="10"/>
  <c r="N153" i="1"/>
  <c r="X149" i="10"/>
  <c r="N149" i="1"/>
  <c r="X145" i="10"/>
  <c r="N145" i="1"/>
  <c r="X141" i="10"/>
  <c r="N141" i="1"/>
  <c r="X137" i="10"/>
  <c r="N137" i="1"/>
  <c r="X133" i="10"/>
  <c r="N133" i="1"/>
  <c r="X129" i="10"/>
  <c r="N129" i="1"/>
  <c r="X125" i="10"/>
  <c r="N125" i="1"/>
  <c r="X121" i="10"/>
  <c r="N121" i="1"/>
  <c r="X117" i="10"/>
  <c r="N117" i="1"/>
  <c r="X113" i="10"/>
  <c r="N113" i="1"/>
  <c r="X109" i="10"/>
  <c r="N109" i="1"/>
  <c r="X105" i="10"/>
  <c r="N105" i="1"/>
  <c r="X101" i="10"/>
  <c r="N101" i="1"/>
  <c r="X97" i="10"/>
  <c r="N97" i="1"/>
  <c r="X93" i="10"/>
  <c r="N93" i="1"/>
  <c r="X89" i="10"/>
  <c r="N89" i="1"/>
  <c r="X85" i="10"/>
  <c r="N85" i="1"/>
  <c r="X81" i="10"/>
  <c r="N81" i="1"/>
  <c r="X77" i="10"/>
  <c r="N77" i="1"/>
  <c r="X73" i="10"/>
  <c r="N73" i="1"/>
  <c r="X69" i="10"/>
  <c r="N69" i="1"/>
  <c r="X65" i="10"/>
  <c r="N65" i="1"/>
  <c r="X61" i="10"/>
  <c r="N61" i="1"/>
  <c r="X57" i="10"/>
  <c r="N57" i="1"/>
  <c r="X53" i="10"/>
  <c r="N53" i="1"/>
  <c r="X49" i="10"/>
  <c r="N49" i="1"/>
  <c r="X45" i="10"/>
  <c r="N45" i="1"/>
  <c r="X41" i="10"/>
  <c r="N41" i="1"/>
  <c r="X37" i="10"/>
  <c r="N37" i="1"/>
  <c r="X33" i="10"/>
  <c r="N33" i="1"/>
  <c r="X29" i="10"/>
  <c r="N29" i="1"/>
  <c r="X25" i="10"/>
  <c r="N25" i="1"/>
  <c r="X21" i="10"/>
  <c r="N21" i="1"/>
  <c r="X17" i="10"/>
  <c r="N17" i="1"/>
  <c r="X13" i="10"/>
  <c r="N13" i="1"/>
  <c r="X9" i="10"/>
  <c r="N9" i="1"/>
  <c r="X172" i="10"/>
  <c r="X168" i="10"/>
  <c r="N168" i="1"/>
  <c r="X164" i="10"/>
  <c r="N164" i="1"/>
  <c r="X160" i="10"/>
  <c r="N160" i="1"/>
  <c r="X156" i="10"/>
  <c r="N156" i="1"/>
  <c r="X152" i="10"/>
  <c r="N152" i="1"/>
  <c r="X148" i="10"/>
  <c r="N148" i="1"/>
  <c r="X144" i="10"/>
  <c r="N144" i="1"/>
  <c r="X140" i="10"/>
  <c r="N140" i="1"/>
  <c r="X136" i="10"/>
  <c r="N136" i="1"/>
  <c r="X132" i="10"/>
  <c r="N132" i="1"/>
  <c r="X128" i="10"/>
  <c r="N128" i="1"/>
  <c r="X124" i="10"/>
  <c r="N124" i="1"/>
  <c r="X120" i="10"/>
  <c r="N120" i="1"/>
  <c r="X116" i="10"/>
  <c r="N116" i="1"/>
  <c r="X112" i="10"/>
  <c r="N112" i="1"/>
  <c r="X108" i="10"/>
  <c r="N108" i="1"/>
  <c r="X104" i="10"/>
  <c r="N104" i="1"/>
  <c r="X100" i="10"/>
  <c r="N100" i="1"/>
  <c r="X96" i="10"/>
  <c r="N96" i="1"/>
  <c r="X92" i="10"/>
  <c r="N92" i="1"/>
  <c r="X88" i="10"/>
  <c r="N88" i="1"/>
  <c r="X84" i="10"/>
  <c r="N84" i="1"/>
  <c r="X80" i="10"/>
  <c r="N80" i="1"/>
  <c r="X76" i="10"/>
  <c r="N76" i="1"/>
  <c r="X72" i="10"/>
  <c r="N72" i="1"/>
  <c r="X68" i="10"/>
  <c r="N68" i="1"/>
  <c r="X64" i="10"/>
  <c r="N64" i="1"/>
  <c r="X60" i="10"/>
  <c r="N60" i="1"/>
  <c r="X56" i="10"/>
  <c r="N56" i="1"/>
  <c r="X52" i="10"/>
  <c r="N52" i="1"/>
  <c r="X48" i="10"/>
  <c r="N48" i="1"/>
  <c r="X44" i="10"/>
  <c r="N44" i="1"/>
  <c r="X40" i="10"/>
  <c r="N40" i="1"/>
  <c r="X36" i="10"/>
  <c r="N36" i="1"/>
  <c r="X32" i="10"/>
  <c r="N32" i="1"/>
  <c r="X28" i="10"/>
  <c r="N28" i="1"/>
  <c r="X24" i="10"/>
  <c r="N24" i="1"/>
  <c r="X20" i="10"/>
  <c r="N20" i="1"/>
  <c r="X16" i="10"/>
  <c r="N16" i="1"/>
  <c r="X12" i="10"/>
  <c r="N12" i="1"/>
  <c r="X8" i="10"/>
  <c r="N8" i="1"/>
  <c r="X171" i="10"/>
  <c r="N171" i="1"/>
  <c r="X167" i="10"/>
  <c r="N167" i="1"/>
  <c r="X163" i="10"/>
  <c r="N163" i="1"/>
  <c r="X159" i="10"/>
  <c r="N159" i="1"/>
  <c r="X155" i="10"/>
  <c r="N155" i="1"/>
  <c r="X151" i="10"/>
  <c r="N151" i="1"/>
  <c r="X147" i="10"/>
  <c r="N147" i="1"/>
  <c r="X143" i="10"/>
  <c r="N143" i="1"/>
  <c r="X139" i="10"/>
  <c r="N139" i="1"/>
  <c r="X135" i="10"/>
  <c r="N135" i="1"/>
  <c r="X131" i="10"/>
  <c r="N131" i="1"/>
  <c r="X127" i="10"/>
  <c r="N127" i="1"/>
  <c r="X123" i="10"/>
  <c r="N123" i="1"/>
  <c r="X119" i="10"/>
  <c r="N119" i="1"/>
  <c r="X115" i="10"/>
  <c r="N115" i="1"/>
  <c r="X111" i="10"/>
  <c r="N111" i="1"/>
  <c r="X107" i="10"/>
  <c r="N107" i="1"/>
  <c r="X103" i="10"/>
  <c r="N103" i="1"/>
  <c r="X99" i="10"/>
  <c r="N99" i="1"/>
  <c r="X95" i="10"/>
  <c r="N95" i="1"/>
  <c r="X91" i="10"/>
  <c r="N91" i="1"/>
  <c r="X87" i="10"/>
  <c r="N87" i="1"/>
  <c r="X83" i="10"/>
  <c r="N83" i="1"/>
  <c r="X79" i="10"/>
  <c r="N79" i="1"/>
  <c r="X75" i="10"/>
  <c r="N75" i="1"/>
  <c r="X71" i="10"/>
  <c r="N71" i="1"/>
  <c r="X67" i="10"/>
  <c r="N67" i="1"/>
  <c r="X63" i="10"/>
  <c r="N63" i="1"/>
  <c r="X59" i="10"/>
  <c r="N59" i="1"/>
  <c r="X55" i="10"/>
  <c r="N55" i="1"/>
  <c r="X51" i="10"/>
  <c r="N51" i="1"/>
  <c r="X47" i="10"/>
  <c r="N47" i="1"/>
  <c r="X43" i="10"/>
  <c r="N43" i="1"/>
  <c r="X39" i="10"/>
  <c r="N39" i="1"/>
  <c r="X35" i="10"/>
  <c r="N35" i="1"/>
  <c r="X31" i="10"/>
  <c r="N31" i="1"/>
  <c r="X27" i="10"/>
  <c r="N27" i="1"/>
  <c r="X23" i="10"/>
  <c r="N23" i="1"/>
  <c r="X19" i="10"/>
  <c r="N19" i="1"/>
  <c r="X15" i="10"/>
  <c r="N15" i="1"/>
  <c r="X11" i="10"/>
  <c r="N11" i="1"/>
  <c r="X7" i="10"/>
  <c r="N7" i="1"/>
  <c r="X5" i="10"/>
  <c r="N5" i="1"/>
  <c r="E5" i="8"/>
  <c r="X6" i="1"/>
  <c r="E6" i="8"/>
  <c r="X7" i="1"/>
  <c r="E7" i="8"/>
  <c r="X8" i="1"/>
  <c r="E8" i="8"/>
  <c r="X9" i="1"/>
  <c r="E9" i="8"/>
  <c r="X10" i="1"/>
  <c r="E10" i="8"/>
  <c r="X11" i="1"/>
  <c r="E11" i="8"/>
  <c r="X12" i="1"/>
  <c r="E12" i="8"/>
  <c r="X13" i="1"/>
  <c r="E13" i="8"/>
  <c r="X14" i="1"/>
  <c r="E14" i="8"/>
  <c r="X15" i="1"/>
  <c r="E15" i="8"/>
  <c r="X16" i="1"/>
  <c r="E16" i="8"/>
  <c r="X17" i="1"/>
  <c r="E17" i="8"/>
  <c r="X18" i="1"/>
  <c r="E18" i="8"/>
  <c r="X19" i="1"/>
  <c r="E19" i="8"/>
  <c r="X20" i="1"/>
  <c r="E20" i="8"/>
  <c r="X21" i="1"/>
  <c r="E21" i="8"/>
  <c r="X22" i="1"/>
  <c r="E22" i="8"/>
  <c r="X23" i="1"/>
  <c r="E23" i="8"/>
  <c r="X24" i="1"/>
  <c r="E24" i="8"/>
  <c r="X25" i="1"/>
  <c r="E25" i="8"/>
  <c r="X26" i="1"/>
  <c r="E26" i="8"/>
  <c r="X27" i="1"/>
  <c r="E27" i="8"/>
  <c r="X28" i="1"/>
  <c r="E28" i="8"/>
  <c r="X29" i="1"/>
  <c r="E29" i="8"/>
  <c r="X30" i="1"/>
  <c r="E30" i="8"/>
  <c r="X31" i="1"/>
  <c r="E31" i="8"/>
  <c r="X32" i="1"/>
  <c r="E32" i="8"/>
  <c r="X33" i="1"/>
  <c r="E33" i="8"/>
  <c r="X34" i="1"/>
  <c r="E34" i="8"/>
  <c r="X35" i="1"/>
  <c r="E35" i="8"/>
  <c r="X36" i="1"/>
  <c r="E36" i="8"/>
  <c r="X37" i="1"/>
  <c r="E37" i="8"/>
  <c r="X38" i="1"/>
  <c r="E38" i="8"/>
  <c r="X39" i="1"/>
  <c r="E39" i="8"/>
  <c r="X40" i="1"/>
  <c r="E40" i="8"/>
  <c r="X41" i="1"/>
  <c r="E41" i="8"/>
  <c r="X42" i="1"/>
  <c r="E42" i="8"/>
  <c r="X43" i="1"/>
  <c r="E43" i="8"/>
  <c r="X44" i="1"/>
  <c r="E44" i="8"/>
  <c r="X45" i="1"/>
  <c r="E45" i="8"/>
  <c r="X46" i="1"/>
  <c r="E46" i="8"/>
  <c r="X47" i="1"/>
  <c r="E47" i="8"/>
  <c r="X48" i="1"/>
  <c r="E48" i="8"/>
  <c r="X49" i="1"/>
  <c r="E49" i="8"/>
  <c r="X50" i="1"/>
  <c r="E50" i="8"/>
  <c r="X51" i="1"/>
  <c r="E51" i="8"/>
  <c r="X52" i="1"/>
  <c r="E52" i="8"/>
  <c r="X53" i="1"/>
  <c r="E53" i="8"/>
  <c r="X54" i="1"/>
  <c r="E54" i="8"/>
  <c r="X55" i="1"/>
  <c r="E55" i="8"/>
  <c r="X56" i="1"/>
  <c r="E56" i="8"/>
  <c r="X57" i="1"/>
  <c r="E57" i="8"/>
  <c r="X58" i="1"/>
  <c r="E58" i="8"/>
  <c r="X59" i="1"/>
  <c r="E59" i="8"/>
  <c r="X60" i="1"/>
  <c r="E60" i="8"/>
  <c r="X61" i="1"/>
  <c r="E61" i="8"/>
  <c r="X62" i="1"/>
  <c r="E62" i="8"/>
  <c r="X63" i="1"/>
  <c r="E63" i="8"/>
  <c r="X64" i="1"/>
  <c r="E64" i="8"/>
  <c r="X65" i="1"/>
  <c r="E65" i="8"/>
  <c r="X66" i="1"/>
  <c r="E66" i="8"/>
  <c r="X67" i="1"/>
  <c r="E67" i="8"/>
  <c r="X68" i="1"/>
  <c r="E68" i="8"/>
  <c r="X69" i="1"/>
  <c r="E69" i="8"/>
  <c r="X70" i="1"/>
  <c r="Z70" i="1"/>
  <c r="E70" i="8"/>
  <c r="X71" i="1"/>
  <c r="Z71" i="1"/>
  <c r="E71" i="8"/>
  <c r="X72" i="1"/>
  <c r="Z72" i="1"/>
  <c r="E72" i="8"/>
  <c r="X73" i="1"/>
  <c r="Z73" i="1"/>
  <c r="E73" i="8"/>
  <c r="X74" i="1"/>
  <c r="Z74" i="1"/>
  <c r="E74" i="8"/>
  <c r="X75" i="1"/>
  <c r="Z75" i="1"/>
  <c r="E75" i="8"/>
  <c r="X76" i="1"/>
  <c r="Z76" i="1"/>
  <c r="E76" i="8"/>
  <c r="X77" i="1"/>
  <c r="Z77" i="1"/>
  <c r="E77" i="8"/>
  <c r="X78" i="1"/>
  <c r="Z78" i="1"/>
  <c r="E78" i="8"/>
  <c r="X79" i="1"/>
  <c r="Z79" i="1"/>
  <c r="E79" i="8"/>
  <c r="X80" i="1"/>
  <c r="Z80" i="1"/>
  <c r="E80" i="8"/>
  <c r="X81" i="1"/>
  <c r="Z81" i="1"/>
  <c r="E81" i="8"/>
  <c r="X82" i="1"/>
  <c r="Z82" i="1"/>
  <c r="E82" i="8"/>
  <c r="X83" i="1"/>
  <c r="Z83" i="1"/>
  <c r="E83" i="8"/>
  <c r="X84" i="1"/>
  <c r="Z84" i="1"/>
  <c r="E84" i="8"/>
  <c r="X85" i="1"/>
  <c r="Z85" i="1"/>
  <c r="E85" i="8"/>
  <c r="X86" i="1"/>
  <c r="Z86" i="1"/>
  <c r="E86" i="8"/>
  <c r="X87" i="1"/>
  <c r="Z87" i="1"/>
  <c r="E87" i="8"/>
  <c r="X88" i="1"/>
  <c r="Z88" i="1"/>
  <c r="E88" i="8"/>
  <c r="X89" i="1"/>
  <c r="Z89" i="1"/>
  <c r="E89" i="8"/>
  <c r="X90" i="1"/>
  <c r="Z90" i="1"/>
  <c r="E90" i="8"/>
  <c r="X91" i="1"/>
  <c r="Z91" i="1"/>
  <c r="E91" i="8"/>
  <c r="X92" i="1"/>
  <c r="Z92" i="1"/>
  <c r="E92" i="8"/>
  <c r="X93" i="1"/>
  <c r="Z93" i="1"/>
  <c r="E93" i="8"/>
  <c r="X94" i="1"/>
  <c r="Z94" i="1"/>
  <c r="E94" i="8"/>
  <c r="X95" i="1"/>
  <c r="Z95" i="1"/>
  <c r="E95" i="8"/>
  <c r="X96" i="1"/>
  <c r="Z96" i="1"/>
  <c r="E96" i="8"/>
  <c r="X97" i="1"/>
  <c r="Z97" i="1"/>
  <c r="E97" i="8"/>
  <c r="X98" i="1"/>
  <c r="Z98" i="1"/>
  <c r="E98" i="8"/>
  <c r="X99" i="1"/>
  <c r="Z99" i="1"/>
  <c r="E99" i="8"/>
  <c r="X100" i="1"/>
  <c r="Z100" i="1"/>
  <c r="E100" i="8"/>
  <c r="X101" i="1"/>
  <c r="Z101" i="1"/>
  <c r="E101" i="8"/>
  <c r="X102" i="1"/>
  <c r="Z102" i="1"/>
  <c r="E102" i="8"/>
  <c r="X103" i="1"/>
  <c r="Z103" i="1"/>
  <c r="E103" i="8"/>
  <c r="X104" i="1"/>
  <c r="Z104" i="1"/>
  <c r="E104" i="8"/>
  <c r="X105" i="1"/>
  <c r="Z105" i="1"/>
  <c r="E105" i="8"/>
  <c r="X106" i="1"/>
  <c r="Z106" i="1"/>
  <c r="E106" i="8"/>
  <c r="X107" i="1"/>
  <c r="Z107" i="1"/>
  <c r="E107" i="8"/>
  <c r="X108" i="1"/>
  <c r="Z108" i="1"/>
  <c r="E108" i="8"/>
  <c r="X109" i="1"/>
  <c r="Z109" i="1"/>
  <c r="E109" i="8"/>
  <c r="X110" i="1"/>
  <c r="Z110" i="1"/>
  <c r="E110" i="8"/>
  <c r="X111" i="1"/>
  <c r="Z111" i="1"/>
  <c r="E111" i="8"/>
  <c r="X112" i="1"/>
  <c r="Z112" i="1"/>
  <c r="E112" i="8"/>
  <c r="X113" i="1"/>
  <c r="Z113" i="1"/>
  <c r="E113" i="8"/>
  <c r="X114" i="1"/>
  <c r="Z114" i="1"/>
  <c r="E114" i="8"/>
  <c r="X115" i="1"/>
  <c r="Z115" i="1"/>
  <c r="E115" i="8"/>
  <c r="X116" i="1"/>
  <c r="Z116" i="1"/>
  <c r="E116" i="8"/>
  <c r="X117" i="1"/>
  <c r="Z117" i="1"/>
  <c r="E117" i="8"/>
  <c r="X118" i="1"/>
  <c r="Z118" i="1"/>
  <c r="E118" i="8"/>
  <c r="X119" i="1"/>
  <c r="Z119" i="1"/>
  <c r="E119" i="8"/>
  <c r="X120" i="1"/>
  <c r="Z120" i="1"/>
  <c r="E120" i="8"/>
  <c r="X121" i="1"/>
  <c r="Z121" i="1"/>
  <c r="E121" i="8"/>
  <c r="X122" i="1"/>
  <c r="Z122" i="1"/>
  <c r="E122" i="8"/>
  <c r="X123" i="1"/>
  <c r="Z123" i="1"/>
  <c r="E123" i="8"/>
  <c r="X124" i="1"/>
  <c r="Z124" i="1"/>
  <c r="E124" i="8"/>
  <c r="X125" i="1"/>
  <c r="Z125" i="1"/>
  <c r="E125" i="8"/>
  <c r="X126" i="1"/>
  <c r="Z126" i="1"/>
  <c r="E126" i="8"/>
  <c r="X127" i="1"/>
  <c r="Z127" i="1"/>
  <c r="E127" i="8"/>
  <c r="X128" i="1"/>
  <c r="Z128" i="1"/>
  <c r="E128" i="8"/>
  <c r="X129" i="1"/>
  <c r="Z129" i="1"/>
  <c r="E129" i="8"/>
  <c r="X130" i="1"/>
  <c r="Z130" i="1"/>
  <c r="E130" i="8"/>
  <c r="X131" i="1"/>
  <c r="Z131" i="1"/>
  <c r="E131" i="8"/>
  <c r="X132" i="1"/>
  <c r="Z132" i="1"/>
  <c r="E132" i="8"/>
  <c r="X133" i="1"/>
  <c r="Z133" i="1"/>
  <c r="E133" i="8"/>
  <c r="X134" i="1"/>
  <c r="Z134" i="1"/>
  <c r="E134" i="8"/>
  <c r="X135" i="1"/>
  <c r="Z135" i="1"/>
  <c r="E135" i="8"/>
  <c r="X136" i="1"/>
  <c r="Z136" i="1"/>
  <c r="E136" i="8"/>
  <c r="X137" i="1"/>
  <c r="Z137" i="1"/>
  <c r="E137" i="8"/>
  <c r="X138" i="1"/>
  <c r="Z138" i="1"/>
  <c r="E138" i="8"/>
  <c r="X139" i="1"/>
  <c r="Z139" i="1"/>
  <c r="E139" i="8"/>
  <c r="X140" i="1"/>
  <c r="Z140" i="1"/>
  <c r="E140" i="8"/>
  <c r="X141" i="1"/>
  <c r="Z141" i="1"/>
  <c r="E141" i="8"/>
  <c r="X142" i="1"/>
  <c r="Z142" i="1"/>
  <c r="E142" i="8"/>
  <c r="X143" i="1"/>
  <c r="Z143" i="1"/>
  <c r="E143" i="8"/>
  <c r="X144" i="1"/>
  <c r="Z144" i="1"/>
  <c r="E144" i="8"/>
  <c r="X145" i="1"/>
  <c r="Z145" i="1"/>
  <c r="E145" i="8"/>
  <c r="X146" i="1"/>
  <c r="Z146" i="1"/>
  <c r="E146" i="8"/>
  <c r="X147" i="1"/>
  <c r="Z147" i="1"/>
  <c r="E147" i="8"/>
  <c r="X148" i="1"/>
  <c r="Z148" i="1"/>
  <c r="E148" i="8"/>
  <c r="X149" i="1"/>
  <c r="Z149" i="1"/>
  <c r="E149" i="8"/>
  <c r="X150" i="1"/>
  <c r="Z150" i="1"/>
  <c r="E150" i="8"/>
  <c r="X151" i="1"/>
  <c r="Z151" i="1"/>
  <c r="E151" i="8"/>
  <c r="X152" i="1"/>
  <c r="Z152" i="1"/>
  <c r="E152" i="8"/>
  <c r="X153" i="1"/>
  <c r="Z153" i="1"/>
  <c r="E153" i="8"/>
  <c r="X154" i="1"/>
  <c r="Z154" i="1"/>
  <c r="E154" i="8"/>
  <c r="X155" i="1"/>
  <c r="Z155" i="1"/>
  <c r="E155" i="8"/>
  <c r="X156" i="1"/>
  <c r="Z156" i="1"/>
  <c r="E156" i="8"/>
  <c r="X157" i="1"/>
  <c r="Z157" i="1"/>
  <c r="E157" i="8"/>
  <c r="X158" i="1"/>
  <c r="Z158" i="1"/>
  <c r="E158" i="8"/>
  <c r="X159" i="1"/>
  <c r="Z159" i="1"/>
  <c r="E159" i="8"/>
  <c r="X160" i="1"/>
  <c r="Z160" i="1"/>
  <c r="E160" i="8"/>
  <c r="X161" i="1"/>
  <c r="Z161" i="1"/>
  <c r="E161" i="8"/>
  <c r="X162" i="1"/>
  <c r="Z162" i="1"/>
  <c r="E162" i="8"/>
  <c r="X163" i="1"/>
  <c r="Z163" i="1"/>
  <c r="E163" i="8"/>
  <c r="X164" i="1"/>
  <c r="Z164" i="1"/>
  <c r="E164" i="8"/>
  <c r="X165" i="1"/>
  <c r="Z165" i="1"/>
  <c r="E165" i="8"/>
  <c r="X166" i="1"/>
  <c r="Z166" i="1"/>
  <c r="E166" i="8"/>
  <c r="X167" i="1"/>
  <c r="Z167" i="1"/>
  <c r="E167" i="8"/>
  <c r="X168" i="1"/>
  <c r="Z168" i="1"/>
  <c r="E168" i="8"/>
  <c r="X169" i="1"/>
  <c r="Z169" i="1"/>
  <c r="E169" i="8"/>
  <c r="X170" i="1"/>
  <c r="Z170" i="1"/>
  <c r="E170" i="8"/>
  <c r="X171" i="1"/>
  <c r="Z171" i="1"/>
  <c r="E171" i="8"/>
  <c r="E4" i="8"/>
  <c r="X5" i="1"/>
  <c r="P7" i="1"/>
  <c r="Z7" i="1"/>
  <c r="P8" i="1"/>
  <c r="P9" i="1"/>
  <c r="P10" i="1"/>
  <c r="Z10" i="1"/>
  <c r="P11" i="1"/>
  <c r="P12" i="1"/>
  <c r="P13" i="1"/>
  <c r="P14" i="1"/>
  <c r="Z14" i="1"/>
  <c r="P15" i="1"/>
  <c r="P16" i="1"/>
  <c r="P17" i="1"/>
  <c r="P18" i="1"/>
  <c r="Z18" i="1"/>
  <c r="P19" i="1"/>
  <c r="P20" i="1"/>
  <c r="P21" i="1"/>
  <c r="P22" i="1"/>
  <c r="Z22" i="1"/>
  <c r="P23" i="1"/>
  <c r="P24" i="1"/>
  <c r="P25" i="1"/>
  <c r="P26" i="1"/>
  <c r="Z26" i="1"/>
  <c r="P27" i="1"/>
  <c r="P28" i="1"/>
  <c r="P29" i="1"/>
  <c r="P30" i="1"/>
  <c r="Z30" i="1"/>
  <c r="P31" i="1"/>
  <c r="P32" i="1"/>
  <c r="P33" i="1"/>
  <c r="P34" i="1"/>
  <c r="Z34" i="1"/>
  <c r="P35" i="1"/>
  <c r="P36" i="1"/>
  <c r="P37" i="1"/>
  <c r="P38" i="1"/>
  <c r="Z38" i="1"/>
  <c r="P39" i="1"/>
  <c r="P40" i="1"/>
  <c r="P41" i="1"/>
  <c r="P42" i="1"/>
  <c r="Z42" i="1"/>
  <c r="P43" i="1"/>
  <c r="P44" i="1"/>
  <c r="P45" i="1"/>
  <c r="P46" i="1"/>
  <c r="Z46" i="1"/>
  <c r="P47" i="1"/>
  <c r="P48" i="1"/>
  <c r="P49" i="1"/>
  <c r="P50" i="1"/>
  <c r="Z50" i="1"/>
  <c r="P51" i="1"/>
  <c r="P52" i="1"/>
  <c r="P53" i="1"/>
  <c r="P54" i="1"/>
  <c r="Z54" i="1"/>
  <c r="P55" i="1"/>
  <c r="P56" i="1"/>
  <c r="P57" i="1"/>
  <c r="P58" i="1"/>
  <c r="Z58" i="1"/>
  <c r="P59" i="1"/>
  <c r="P60" i="1"/>
  <c r="P61" i="1"/>
  <c r="P62" i="1"/>
  <c r="Z62" i="1"/>
  <c r="P63" i="1"/>
  <c r="P64" i="1"/>
  <c r="P65" i="1"/>
  <c r="P66" i="1"/>
  <c r="Z66" i="1"/>
  <c r="P67" i="1"/>
  <c r="P68" i="1"/>
  <c r="P69" i="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I11" i="2"/>
  <c r="I12" i="2"/>
  <c r="I13" i="2"/>
  <c r="I14" i="2"/>
  <c r="I15" i="2"/>
  <c r="I16" i="2"/>
  <c r="I17" i="2"/>
  <c r="I18" i="2"/>
  <c r="I19" i="2"/>
  <c r="I20" i="2"/>
  <c r="I21" i="2"/>
  <c r="I22" i="2"/>
  <c r="I23" i="2"/>
  <c r="I24" i="2"/>
  <c r="I25" i="2"/>
  <c r="I26" i="2"/>
  <c r="I27" i="2"/>
  <c r="I28" i="2"/>
  <c r="D2" i="1"/>
  <c r="I10" i="2"/>
  <c r="I9" i="2"/>
  <c r="Z68" i="1"/>
  <c r="Z64" i="1"/>
  <c r="Z60" i="1"/>
  <c r="Z56" i="1"/>
  <c r="Z52" i="1"/>
  <c r="Z48" i="1"/>
  <c r="Z44" i="1"/>
  <c r="Z40" i="1"/>
  <c r="Z36" i="1"/>
  <c r="Z32" i="1"/>
  <c r="Z28" i="1"/>
  <c r="Z24" i="1"/>
  <c r="Z20" i="1"/>
  <c r="Z16" i="1"/>
  <c r="Z12" i="1"/>
  <c r="Z8" i="1"/>
  <c r="Z69" i="1"/>
  <c r="Z65" i="1"/>
  <c r="Z61" i="1"/>
  <c r="Z57" i="1"/>
  <c r="Z53" i="1"/>
  <c r="Z49" i="1"/>
  <c r="Z45" i="1"/>
  <c r="Z41" i="1"/>
  <c r="Z37" i="1"/>
  <c r="Z33" i="1"/>
  <c r="Z29" i="1"/>
  <c r="Z25" i="1"/>
  <c r="Z21" i="1"/>
  <c r="Z17" i="1"/>
  <c r="Z13" i="1"/>
  <c r="Z9" i="1"/>
  <c r="Z67" i="1"/>
  <c r="Z63" i="1"/>
  <c r="Z59" i="1"/>
  <c r="Z55" i="1"/>
  <c r="Z51" i="1"/>
  <c r="Z47" i="1"/>
  <c r="Z43" i="1"/>
  <c r="Z39" i="1"/>
  <c r="Z35" i="1"/>
  <c r="Z31" i="1"/>
  <c r="Z27" i="1"/>
  <c r="Z23" i="1"/>
  <c r="Z19" i="1"/>
  <c r="Z15" i="1"/>
  <c r="Z11" i="1"/>
  <c r="P6" i="1"/>
  <c r="Z6" i="1"/>
  <c r="P5" i="1"/>
  <c r="Z5" i="1"/>
  <c r="AA5" i="1"/>
  <c r="AA30" i="1"/>
  <c r="AA84" i="1"/>
  <c r="AA143" i="1"/>
  <c r="AA134" i="1"/>
  <c r="AA68" i="1"/>
  <c r="AA37" i="1"/>
  <c r="AA39" i="1"/>
  <c r="AA26" i="1"/>
  <c r="AA112" i="1"/>
  <c r="AA115" i="1"/>
  <c r="AA138" i="1"/>
  <c r="AA150" i="1"/>
  <c r="AA83" i="1"/>
  <c r="AA66" i="1"/>
  <c r="AA118" i="1"/>
  <c r="AA58" i="1"/>
  <c r="AA92" i="1"/>
  <c r="AA158" i="1"/>
  <c r="AA88" i="1"/>
  <c r="AA32" i="1"/>
  <c r="AA132" i="1"/>
  <c r="AA135" i="1"/>
  <c r="AA113" i="1"/>
  <c r="AA102" i="1"/>
  <c r="AA41" i="1"/>
  <c r="AA73" i="1"/>
  <c r="AA46" i="1"/>
  <c r="AA90" i="1"/>
  <c r="AA128" i="1"/>
  <c r="AA76" i="1"/>
  <c r="AA149" i="1"/>
  <c r="AA156" i="1"/>
  <c r="AA23" i="1"/>
  <c r="AA47" i="1"/>
  <c r="AA163" i="1"/>
  <c r="AA161" i="1"/>
  <c r="AA103" i="1"/>
  <c r="AA144" i="1"/>
  <c r="AA9" i="1"/>
  <c r="AA15" i="1"/>
  <c r="AA18" i="1"/>
  <c r="AA154" i="1"/>
  <c r="AA49" i="1"/>
  <c r="AA51" i="1"/>
  <c r="AA99" i="1"/>
  <c r="AA8" i="1"/>
  <c r="AA130" i="1"/>
  <c r="AA25" i="1"/>
  <c r="AA114" i="1"/>
  <c r="AA17" i="1"/>
  <c r="AA157" i="1"/>
  <c r="AA77" i="1"/>
  <c r="AA153" i="1"/>
  <c r="AA74" i="1"/>
  <c r="AA107" i="1"/>
  <c r="AA50" i="1"/>
  <c r="AA171" i="1"/>
  <c r="AA170" i="1"/>
  <c r="AA16" i="1"/>
  <c r="AA160" i="1"/>
  <c r="AA20" i="1"/>
  <c r="AA142" i="1"/>
  <c r="AA10" i="1"/>
  <c r="AA168" i="1"/>
  <c r="AA124" i="1"/>
  <c r="AA48" i="1"/>
  <c r="AA6" i="1"/>
  <c r="AA14" i="1"/>
  <c r="AA91" i="1"/>
  <c r="AA100" i="1"/>
  <c r="AA162" i="1"/>
  <c r="AA54" i="1"/>
  <c r="AA36" i="1"/>
  <c r="AA101" i="1"/>
  <c r="AA104" i="1"/>
  <c r="AA65" i="1"/>
  <c r="AA117" i="1"/>
  <c r="AA72" i="1"/>
  <c r="AA33" i="1"/>
  <c r="AA169" i="1"/>
  <c r="AA61" i="1"/>
  <c r="AA164" i="1"/>
  <c r="AA56" i="1"/>
  <c r="AA137" i="1"/>
  <c r="AA87" i="1"/>
  <c r="AA67" i="1"/>
  <c r="AA105" i="1"/>
  <c r="AA59" i="1"/>
  <c r="AA93" i="1"/>
  <c r="AA63" i="1"/>
  <c r="AA140" i="1"/>
  <c r="AA57" i="1"/>
  <c r="AA29" i="1"/>
  <c r="AA31" i="1"/>
  <c r="AA109" i="1"/>
  <c r="AA98" i="1"/>
  <c r="AA27" i="1"/>
  <c r="AA71" i="1"/>
  <c r="AA167" i="1"/>
  <c r="AA44" i="1"/>
  <c r="AA75" i="1"/>
  <c r="AA159" i="1"/>
  <c r="AA43" i="1"/>
  <c r="AA22" i="1"/>
  <c r="AA147" i="1"/>
  <c r="AA126" i="1"/>
  <c r="AA24" i="1"/>
  <c r="AA82" i="1"/>
  <c r="AA129" i="1"/>
  <c r="AA165" i="1"/>
  <c r="AA42" i="1"/>
  <c r="AA97" i="1"/>
  <c r="AA7" i="1"/>
  <c r="AA122" i="1"/>
  <c r="AA141" i="1"/>
  <c r="AA45" i="1"/>
  <c r="AA111" i="1"/>
  <c r="AA110" i="1"/>
  <c r="AA64" i="1"/>
  <c r="AA81" i="1"/>
  <c r="AA35" i="1"/>
  <c r="AA86" i="1"/>
  <c r="AA60" i="1"/>
  <c r="AA166" i="1"/>
  <c r="AA89" i="1"/>
  <c r="AA79" i="1"/>
  <c r="AA123" i="1"/>
  <c r="AA108" i="1"/>
  <c r="AA152" i="1"/>
  <c r="AA133" i="1"/>
  <c r="AA52" i="1"/>
  <c r="AA127" i="1"/>
  <c r="AA55" i="1"/>
  <c r="AA148" i="1"/>
  <c r="AA95" i="1"/>
  <c r="AA34" i="1"/>
  <c r="AA28" i="1"/>
  <c r="AA145" i="1"/>
  <c r="AA70" i="1"/>
  <c r="AA12" i="1"/>
  <c r="AA19" i="1"/>
  <c r="AA80" i="1"/>
  <c r="AA40" i="1"/>
  <c r="AA155" i="1"/>
  <c r="AA146" i="1"/>
  <c r="AA136" i="1"/>
  <c r="AA85" i="1"/>
  <c r="AA116" i="1"/>
  <c r="AA125" i="1"/>
  <c r="AA106" i="1"/>
  <c r="AA139" i="1"/>
  <c r="AA13" i="1"/>
  <c r="AA69" i="1"/>
  <c r="AA11" i="1"/>
  <c r="AA151" i="1"/>
  <c r="AA78" i="1"/>
  <c r="AA94" i="1"/>
  <c r="AA53" i="1"/>
  <c r="AA119" i="1"/>
  <c r="AA120" i="1"/>
  <c r="AA96" i="1"/>
  <c r="AA62" i="1"/>
  <c r="AA38" i="1"/>
  <c r="AA131" i="1"/>
  <c r="AA21" i="1"/>
  <c r="AA121" i="1"/>
  <c r="P4" i="1"/>
  <c r="Z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Balmer Reto</author>
  </authors>
  <commentList>
    <comment ref="B1" authorId="0" shapeId="0" xr:uid="{00000000-0006-0000-0600-000001000000}">
      <text>
        <r>
          <rPr>
            <b/>
            <sz val="9"/>
            <color indexed="81"/>
            <rFont val="Tahoma"/>
            <family val="2"/>
          </rPr>
          <t>Balmer Reto:</t>
        </r>
        <r>
          <rPr>
            <sz val="9"/>
            <color indexed="81"/>
            <rFont val="Tahoma"/>
            <family val="2"/>
          </rPr>
          <t xml:space="preserve">
Nur Training - kein Spiel!
Kann auch Individualtraining sein</t>
        </r>
      </text>
    </comment>
  </commentList>
</comments>
</file>

<file path=xl/sharedStrings.xml><?xml version="1.0" encoding="utf-8"?>
<sst xmlns="http://schemas.openxmlformats.org/spreadsheetml/2006/main" count="269" uniqueCount="169">
  <si>
    <t>Trainingsalter</t>
  </si>
  <si>
    <t>Gewichtung</t>
  </si>
  <si>
    <t>Vorname</t>
  </si>
  <si>
    <t>Nachname</t>
  </si>
  <si>
    <t>TOTAL</t>
  </si>
  <si>
    <t>RANG</t>
  </si>
  <si>
    <t>Selektionsentscheid</t>
  </si>
  <si>
    <t>Bemerkung</t>
  </si>
  <si>
    <t>JJJJ</t>
  </si>
  <si>
    <t>Testdatum</t>
  </si>
  <si>
    <t>Geburtsdatum</t>
  </si>
  <si>
    <t>Alter</t>
  </si>
  <si>
    <t>Total</t>
  </si>
  <si>
    <t>Sportart</t>
  </si>
  <si>
    <t>Disziplin</t>
  </si>
  <si>
    <t>Trainings-aufwand</t>
  </si>
  <si>
    <t>MM</t>
  </si>
  <si>
    <t>TT</t>
  </si>
  <si>
    <t>Verletzt?</t>
  </si>
  <si>
    <t>Eingabemaske Skala und Gewichtung der Selektionskriterien</t>
  </si>
  <si>
    <t>Geschlecht</t>
  </si>
  <si>
    <t>W/M</t>
  </si>
  <si>
    <t>Kader</t>
  </si>
  <si>
    <t>Unihockey</t>
  </si>
  <si>
    <t xml:space="preserve">                                                                                                                                                                                                                                                                                                                                                                                                                                                                                                                                                                                                                                                                                                                                                                                                                                                                                                                                                                                                                                                                                                                                                                                                                                                                                                                                                                                                                                                                                                                                                                                                                                                                                                                                                                                                                                                                                                                                                                                                                                                                                                                                                                                                                                                                                                                                                                                                                                                                                                                                                                                                                                                                                                                                                                                                                                                                                                                                                                                                                                                                                                                                                                                                                                                                                                                                                                                                                                                                                                                                                                                                                                                                                                                                                                                                                                                                                                                                                                                                                                                                                                                                                                                                                                                                                                                                                                                                                                                                                                                                                                                                                                                                                                                                                                                                                                                                                                                                                                                                                                                                                                                                                                                                                                                                                                                                                                                                                                                                                                                                                                                                                                                                                                                                                                                                                                                                                                                                                                                                                                </t>
  </si>
  <si>
    <t>cm</t>
  </si>
  <si>
    <t>kg</t>
  </si>
  <si>
    <t>Schnelligkeit</t>
  </si>
  <si>
    <t>Sprung</t>
  </si>
  <si>
    <t>Rumpf</t>
  </si>
  <si>
    <t>Beweglichkeit</t>
  </si>
  <si>
    <t>Ausdauer</t>
  </si>
  <si>
    <t>Note</t>
  </si>
  <si>
    <t xml:space="preserve">T </t>
  </si>
  <si>
    <t>Mirwald</t>
  </si>
  <si>
    <t>Schlussnote</t>
  </si>
  <si>
    <t>Trainingsaufwand</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</si>
  <si>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</si>
  <si>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</si>
  <si>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</si>
  <si>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</si>
  <si>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</si>
  <si>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</si>
  <si>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</si>
  <si>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</si>
  <si>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</si>
  <si>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</si>
  <si>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</si>
  <si>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</si>
  <si>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</si>
  <si>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</si>
  <si>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</si>
  <si>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</si>
  <si>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</si>
  <si>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</si>
  <si>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</si>
  <si>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</si>
  <si>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</si>
  <si>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</si>
  <si>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I</t>
    </r>
    <r>
      <rPr>
        <sz val="9"/>
        <rFont val="Verdana"/>
        <family val="2"/>
      </rPr>
      <t>ntelligenz</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</si>
  <si>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</si>
  <si>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</si>
  <si>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</si>
  <si>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</si>
  <si>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</si>
  <si>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rPr>
        <b/>
        <sz val="14"/>
        <rFont val="Verdana"/>
        <family val="2"/>
      </rPr>
      <t>Physistest</t>
    </r>
    <r>
      <rPr>
        <b/>
        <sz val="9"/>
        <rFont val="Verdana"/>
        <family val="2"/>
      </rPr>
      <t xml:space="preserve">
</t>
    </r>
    <r>
      <rPr>
        <sz val="9"/>
        <rFont val="Verdana"/>
        <family val="2"/>
      </rPr>
      <t>Gemäss Leitfaden Leistungsdiagnostik</t>
    </r>
  </si>
  <si>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</si>
  <si>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</si>
  <si>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</si>
  <si>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</si>
  <si>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</si>
  <si>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r>
      <t xml:space="preserve">Trainingsalter
</t>
    </r>
    <r>
      <rPr>
        <sz val="9"/>
        <rFont val="Verdana"/>
        <family val="2"/>
      </rPr>
      <t>Anzahl Saisons als lizenzierter Unihockeyspieler
Gemäss Erhebung mittels Fragebogen eintragen</t>
    </r>
  </si>
  <si>
    <t>Resultat
[mm:ss]</t>
  </si>
  <si>
    <t>Resultat
[cm]</t>
  </si>
  <si>
    <t>Muster</t>
  </si>
  <si>
    <t>Bsp</t>
  </si>
  <si>
    <t xml:space="preserve">Bsp. </t>
  </si>
  <si>
    <t>Bsp.</t>
  </si>
  <si>
    <t>Gesund</t>
  </si>
  <si>
    <t xml:space="preserve"> 5 Meter
[ss.""]</t>
  </si>
  <si>
    <t>20 Meter
[ss.""]</t>
  </si>
  <si>
    <t>Agility
[ss.""]</t>
  </si>
  <si>
    <t>Sit&amp;Reach
[cm]</t>
  </si>
  <si>
    <t>YoYo
[Level]</t>
  </si>
  <si>
    <t>Lokal</t>
  </si>
  <si>
    <t>Tanja</t>
  </si>
  <si>
    <t>w</t>
  </si>
  <si>
    <t>Sprache</t>
  </si>
  <si>
    <t>Nationalität</t>
  </si>
  <si>
    <t>DE/FR/IT</t>
  </si>
  <si>
    <t>DE</t>
  </si>
  <si>
    <t>Schweiz</t>
  </si>
  <si>
    <t>Swiss Way - Spielerprofil</t>
  </si>
  <si>
    <t>Beobachtungskriterien</t>
  </si>
  <si>
    <t>Beobachtungsaspekt</t>
  </si>
  <si>
    <t>Technik</t>
  </si>
  <si>
    <t>Ball-/ Gegnerkontrolle</t>
  </si>
  <si>
    <t>Stickhandling/Tricks</t>
  </si>
  <si>
    <t>hohe Bälle</t>
  </si>
  <si>
    <t>Abschlussqualität</t>
  </si>
  <si>
    <t>Taktik</t>
  </si>
  <si>
    <t>Entscheidungsverhalten</t>
  </si>
  <si>
    <t>Präsenz, Spielverständnis</t>
  </si>
  <si>
    <t>Spielverständnis</t>
  </si>
  <si>
    <t>Positionsspiel</t>
  </si>
  <si>
    <t>P</t>
  </si>
  <si>
    <t>Persönlichkeit</t>
  </si>
  <si>
    <t>Selbstvertrauen / Initiative</t>
  </si>
  <si>
    <t>Team-first Attitude</t>
  </si>
  <si>
    <t>Idol, Selbstbewusst</t>
  </si>
  <si>
    <t>Aggressivität</t>
  </si>
  <si>
    <t>Intensität / Dynamik</t>
  </si>
  <si>
    <t>Körperspiel / Kraft</t>
  </si>
  <si>
    <t>Explosivität / Schnelligkeit</t>
  </si>
  <si>
    <t>Hinweise</t>
  </si>
  <si>
    <t>- Soziale Bezugsnorm (im Vergleich zu ALLEN ANWESENDEN Spielern)</t>
  </si>
  <si>
    <t>- Notenskala: 1-4 (1: ungenügend, 2: genügend, 3: gut, 4: sehr gut) auch halbe Noten sind möglich</t>
  </si>
  <si>
    <t>Gesamt</t>
  </si>
  <si>
    <t>Swiss Way - Torhüterprofil</t>
  </si>
  <si>
    <t>Abwehrverhalten</t>
  </si>
  <si>
    <t>Stellungsspiel</t>
  </si>
  <si>
    <t>Positionswechsel</t>
  </si>
  <si>
    <t>Skills</t>
  </si>
  <si>
    <t>Auswurf</t>
  </si>
  <si>
    <t>Antizipation</t>
  </si>
  <si>
    <t>Torraumbeherrschung</t>
  </si>
  <si>
    <t>Körpersprache</t>
  </si>
  <si>
    <t>Kommunikation/ Leadership</t>
  </si>
  <si>
    <t>Emotionskontrolle</t>
  </si>
  <si>
    <t>Konzentrationskontrolle</t>
  </si>
  <si>
    <t>Kraft</t>
  </si>
  <si>
    <t>(Kraft-)Ausdauer</t>
  </si>
  <si>
    <t>Sie spielt '360°-Unihockey'. Einhändig/Zweihändig, vor-/rückwärts, Kontrolle Ball und Gegner</t>
  </si>
  <si>
    <t>Sie verfügt über eine individuell perfektionierte, zielführende Technik, und setzt sie gekonnt ein</t>
  </si>
  <si>
    <t>Sie beherrscht 3-D - Unihockey (Flippässe, Volleys, Annahme mit erlaubten Körperteilen)</t>
  </si>
  <si>
    <t>Sie beherrscht alle Schusstechniken, insbesondere Drehschusstechniken (Denke Tor!)</t>
  </si>
  <si>
    <t>Sie trifft aktive Entscheidungen auf dem Spielfeld (kein zögern, klare Ideen ersichtlich)</t>
  </si>
  <si>
    <t>Sie ist immer "online". Sie nimmt jederzeit eine Aufgabe auf dem Feld wahr</t>
  </si>
  <si>
    <t xml:space="preserve">Sie beurteilt nach dem Gewinn-Risiko-Verhältnis (Abschätzen, wann Pass, Schuss o. Laufspiel) </t>
  </si>
  <si>
    <t>Sie verfügt über ein perfektes 1:1-Verhalten. Zweikämpfe, Schussblock, 4. Spielerrolle</t>
  </si>
  <si>
    <t>Sie spielt mutig, hat Selbstvertrauen und übernimmt Verantwortung (prägt das Spiel)</t>
  </si>
  <si>
    <t>Sie kommuniziert positiv, unterstützt ihre Mitspielerinnen und versucht sie mitzureissen</t>
  </si>
  <si>
    <t>Sie tritt selbstbewusst auf, spielt fair, akzeptiert Entscheide/Regeln</t>
  </si>
  <si>
    <t>Sie will Zweikämpfe gewinnen und ist aufsässig, sie ist 100% konsequent in ihren Aktionen</t>
  </si>
  <si>
    <t>Sie ist auffällig schnell (Antritt, Handlungs-, Entscheidungsschnelligkeit)</t>
  </si>
  <si>
    <t>Sie spielt mit hoher Intensität und führt jede Aktion mit 100%iger Konsequenz durch</t>
  </si>
  <si>
    <t>Sie ist standfest in Zweikämpfen, setzt ihren Körper sinnvoll ein, ist robust und athletisch</t>
  </si>
  <si>
    <t xml:space="preserve">Sie ist jederzeit explosiv (baut nicht ab mit zunehmender Dauer) </t>
  </si>
  <si>
    <t>Bewertungsraster für Spielerinnen</t>
  </si>
  <si>
    <t>Bewertungsraster für Torhüterinnen</t>
  </si>
  <si>
    <t>Sie macht präzise und koordinierte Abwehrbewegungen</t>
  </si>
  <si>
    <t>Sie verkürzt den Winkel und hat die nötige Ballorientierung (Blick und Körper)</t>
  </si>
  <si>
    <t>Sie verschiebt agil und variabel</t>
  </si>
  <si>
    <t>Sie fängt sicher und wirft präzise aus</t>
  </si>
  <si>
    <t>Sie findet die optimale Position (Art der Verschiebung, Winkelspiel) je nach Situation</t>
  </si>
  <si>
    <t>Sie erfasst Spielsituationen frühzeitig  und kann Schüsse "lesen"/ erahnen</t>
  </si>
  <si>
    <t xml:space="preserve">Sie beurteilt nach dem Gewinn-Risiko-Verhältnis (Antizipieren wann Pass, Schuss o. Laufspiel) </t>
  </si>
  <si>
    <t>Sie kontrolliert ihren Torraum und kann die Bälle aufnehmen</t>
  </si>
  <si>
    <t>Sie hat Freude am Abwehren (Abpraller holt sie mit vollem Einsatz), positive Einstellung</t>
  </si>
  <si>
    <t>Sie kommuniziert aktiv und leitet ihre Abwehr (Organizer)</t>
  </si>
  <si>
    <t>Sie strahlt Sicherheit und Ruhe aus (Wall)</t>
  </si>
  <si>
    <t>Sie passt die Konzentration der Spielsituation an</t>
  </si>
  <si>
    <t>Sie bewegt sich schnell und gezielt</t>
  </si>
  <si>
    <t>Sie nutzt ihre funktionelle Beweglichkeit</t>
  </si>
  <si>
    <t>Sie ist stabil und hat eine gute Körperspannung, sie hat eine ausgeprägte Rumpfkraft</t>
  </si>
  <si>
    <t>Sie ist jederzeit explosiv (Positionsspiel, Verschieben)</t>
  </si>
  <si>
    <t>U13 Frauen</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</si>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</sst>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31">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sz val="9"/>
      <color indexed="81"/>
      <name val="Tahoma"/>
      <family val="2"/>
    </font>
    <font>
      <b/>
      <sz val="9"/>
      <color indexed="81"/>
      <name val="Tahoma"/>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i/>
      <sz val="1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70">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2">
    <xf numFmtId="0" fontId="0" fillId="0" borderId="0"/>
    <xf numFmtId="0" fontId="21" fillId="0" borderId="0"/>
  </cellStyleXfs>
  <cellXfs count="234">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2" fillId="2" borderId="0"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Border="1" applyAlignment="1">
      <alignment vertical="center" wrapText="1"/>
    </xf>
    <xf numFmtId="0" fontId="6" fillId="2" borderId="0" xfId="0" applyFont="1" applyFill="1" applyAlignment="1">
      <alignment horizontal="left" vertical="center" wrapText="1"/>
    </xf>
    <xf numFmtId="0" fontId="5" fillId="3" borderId="0" xfId="0" applyFont="1" applyFill="1" applyBorder="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8" fillId="0" borderId="5" xfId="0" applyNumberFormat="1" applyFont="1" applyBorder="1" applyAlignment="1">
      <alignment horizontal="center"/>
    </xf>
    <xf numFmtId="164" fontId="8" fillId="0" borderId="2" xfId="0" applyNumberFormat="1" applyFont="1" applyBorder="1" applyAlignment="1">
      <alignment horizontal="center"/>
    </xf>
    <xf numFmtId="0" fontId="8" fillId="0" borderId="2" xfId="0" applyFont="1" applyBorder="1" applyAlignment="1"/>
    <xf numFmtId="2" fontId="11" fillId="5" borderId="2" xfId="0" applyNumberFormat="1" applyFont="1" applyFill="1" applyBorder="1" applyAlignment="1">
      <alignment horizontal="center"/>
    </xf>
    <xf numFmtId="0" fontId="0" fillId="0" borderId="6" xfId="0" applyBorder="1"/>
    <xf numFmtId="0" fontId="0" fillId="6" borderId="7" xfId="0" applyFill="1" applyBorder="1"/>
    <xf numFmtId="0" fontId="12" fillId="6" borderId="8" xfId="0" applyNumberFormat="1" applyFont="1" applyFill="1" applyBorder="1" applyAlignment="1">
      <alignment horizontal="center"/>
    </xf>
    <xf numFmtId="0" fontId="12" fillId="6" borderId="9" xfId="0" applyNumberFormat="1" applyFont="1" applyFill="1" applyBorder="1" applyAlignment="1">
      <alignment horizontal="center"/>
    </xf>
    <xf numFmtId="0" fontId="12" fillId="6" borderId="10" xfId="0" applyFont="1" applyFill="1" applyBorder="1" applyAlignment="1">
      <alignment horizontal="center"/>
    </xf>
    <xf numFmtId="0" fontId="12" fillId="6" borderId="11" xfId="0" applyFont="1" applyFill="1" applyBorder="1" applyAlignment="1">
      <alignment horizontal="center"/>
    </xf>
    <xf numFmtId="0" fontId="0" fillId="0" borderId="12" xfId="0" applyBorder="1"/>
    <xf numFmtId="0" fontId="8" fillId="0" borderId="13" xfId="0" applyFont="1" applyBorder="1"/>
    <xf numFmtId="0" fontId="0" fillId="6" borderId="2" xfId="0" applyFill="1" applyBorder="1"/>
    <xf numFmtId="0" fontId="13" fillId="0" borderId="0" xfId="0" applyFont="1"/>
    <xf numFmtId="0" fontId="3" fillId="6" borderId="4" xfId="0" applyFont="1" applyFill="1" applyBorder="1" applyAlignment="1">
      <alignment horizontal="left" wrapText="1"/>
    </xf>
    <xf numFmtId="0" fontId="3" fillId="2" borderId="3" xfId="0" applyFont="1" applyFill="1" applyBorder="1" applyAlignment="1" applyProtection="1">
      <alignment horizontal="left" vertical="center" wrapText="1"/>
    </xf>
    <xf numFmtId="0" fontId="3" fillId="2" borderId="14" xfId="0" applyFont="1" applyFill="1" applyBorder="1" applyAlignment="1" applyProtection="1">
      <alignment textRotation="90" wrapText="1"/>
    </xf>
    <xf numFmtId="0" fontId="3" fillId="2" borderId="2" xfId="0" applyFont="1" applyFill="1" applyBorder="1" applyAlignment="1" applyProtection="1">
      <alignment textRotation="90" wrapText="1"/>
    </xf>
    <xf numFmtId="0" fontId="2" fillId="6" borderId="2" xfId="0" applyFont="1" applyFill="1" applyBorder="1" applyProtection="1"/>
    <xf numFmtId="2" fontId="2" fillId="6" borderId="2" xfId="0" applyNumberFormat="1" applyFont="1" applyFill="1" applyBorder="1" applyProtection="1"/>
    <xf numFmtId="0" fontId="2" fillId="0" borderId="0" xfId="0" applyFont="1" applyProtection="1"/>
    <xf numFmtId="0" fontId="3" fillId="2" borderId="1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Alignment="1" applyProtection="1">
      <protection locked="0"/>
    </xf>
    <xf numFmtId="0" fontId="12" fillId="7" borderId="16" xfId="0" applyNumberFormat="1" applyFont="1" applyFill="1" applyBorder="1" applyAlignment="1" applyProtection="1">
      <alignment horizontal="center"/>
      <protection locked="0"/>
    </xf>
    <xf numFmtId="0" fontId="12" fillId="7" borderId="17" xfId="0" applyNumberFormat="1" applyFont="1" applyFill="1" applyBorder="1" applyAlignment="1" applyProtection="1">
      <alignment horizontal="center"/>
      <protection locked="0"/>
    </xf>
    <xf numFmtId="0" fontId="12" fillId="7" borderId="18" xfId="0" applyNumberFormat="1" applyFont="1" applyFill="1" applyBorder="1" applyAlignment="1" applyProtection="1">
      <alignment horizontal="center"/>
      <protection locked="0"/>
    </xf>
    <xf numFmtId="0" fontId="12" fillId="7" borderId="19" xfId="0" applyNumberFormat="1" applyFont="1" applyFill="1" applyBorder="1" applyAlignment="1" applyProtection="1">
      <alignment horizontal="center"/>
      <protection locked="0"/>
    </xf>
    <xf numFmtId="0" fontId="12" fillId="7" borderId="20" xfId="0" applyNumberFormat="1" applyFont="1" applyFill="1" applyBorder="1" applyAlignment="1" applyProtection="1">
      <alignment horizontal="center"/>
      <protection locked="0"/>
    </xf>
    <xf numFmtId="0" fontId="12" fillId="7" borderId="21" xfId="0" applyNumberFormat="1" applyFont="1" applyFill="1" applyBorder="1" applyAlignment="1" applyProtection="1">
      <alignment horizontal="center"/>
      <protection locked="0"/>
    </xf>
    <xf numFmtId="0" fontId="12" fillId="7" borderId="7" xfId="0" applyNumberFormat="1" applyFont="1" applyFill="1" applyBorder="1" applyAlignment="1" applyProtection="1">
      <alignment horizontal="center"/>
      <protection locked="0"/>
    </xf>
    <xf numFmtId="0" fontId="12" fillId="7" borderId="22" xfId="0" applyNumberFormat="1" applyFont="1" applyFill="1" applyBorder="1" applyAlignment="1" applyProtection="1">
      <alignment horizontal="center"/>
      <protection locked="0"/>
    </xf>
    <xf numFmtId="0" fontId="12" fillId="7" borderId="23" xfId="0" applyNumberFormat="1" applyFont="1" applyFill="1" applyBorder="1" applyAlignment="1" applyProtection="1">
      <alignment horizontal="center"/>
      <protection locked="0"/>
    </xf>
    <xf numFmtId="0" fontId="12" fillId="7" borderId="24" xfId="0" applyNumberFormat="1" applyFont="1" applyFill="1" applyBorder="1" applyAlignment="1" applyProtection="1">
      <alignment horizontal="center"/>
      <protection locked="0"/>
    </xf>
    <xf numFmtId="0" fontId="12" fillId="7" borderId="11" xfId="0" applyNumberFormat="1" applyFont="1" applyFill="1" applyBorder="1" applyAlignment="1" applyProtection="1">
      <alignment horizontal="center"/>
      <protection locked="0"/>
    </xf>
    <xf numFmtId="0" fontId="12" fillId="7" borderId="25" xfId="0" applyNumberFormat="1" applyFont="1" applyFill="1" applyBorder="1" applyAlignment="1" applyProtection="1">
      <alignment horizontal="center"/>
      <protection locked="0"/>
    </xf>
    <xf numFmtId="0" fontId="12" fillId="7" borderId="8" xfId="0" applyNumberFormat="1" applyFont="1" applyFill="1" applyBorder="1" applyAlignment="1" applyProtection="1">
      <alignment horizontal="center"/>
      <protection locked="0"/>
    </xf>
    <xf numFmtId="0" fontId="12" fillId="7" borderId="17" xfId="0" applyFont="1" applyFill="1" applyBorder="1" applyAlignment="1" applyProtection="1">
      <alignment horizontal="center"/>
      <protection locked="0"/>
    </xf>
    <xf numFmtId="0" fontId="12" fillId="7" borderId="7" xfId="0" applyFont="1" applyFill="1" applyBorder="1" applyAlignment="1" applyProtection="1">
      <alignment horizontal="center"/>
      <protection locked="0"/>
    </xf>
    <xf numFmtId="0" fontId="12" fillId="7" borderId="23" xfId="0" applyFont="1" applyFill="1" applyBorder="1" applyAlignment="1" applyProtection="1">
      <alignment horizontal="center"/>
      <protection locked="0"/>
    </xf>
    <xf numFmtId="0" fontId="12" fillId="7" borderId="24"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11" fillId="0" borderId="26" xfId="0" applyNumberFormat="1" applyFont="1" applyBorder="1" applyAlignment="1">
      <alignment horizontal="center"/>
    </xf>
    <xf numFmtId="2" fontId="11" fillId="0" borderId="13" xfId="0" applyNumberFormat="1" applyFont="1" applyBorder="1" applyAlignment="1">
      <alignment horizontal="center"/>
    </xf>
    <xf numFmtId="2" fontId="0" fillId="0" borderId="3" xfId="0" applyNumberFormat="1" applyBorder="1" applyAlignment="1">
      <alignment horizontal="center"/>
    </xf>
    <xf numFmtId="164" fontId="0" fillId="0" borderId="2" xfId="0" applyNumberFormat="1" applyBorder="1" applyAlignment="1">
      <alignment horizontal="center"/>
    </xf>
    <xf numFmtId="2" fontId="0" fillId="6" borderId="2" xfId="0" applyNumberFormat="1" applyFill="1" applyBorder="1"/>
    <xf numFmtId="0" fontId="2" fillId="2" borderId="0" xfId="0" applyFont="1" applyFill="1" applyBorder="1" applyAlignment="1" applyProtection="1">
      <alignment wrapText="1"/>
    </xf>
    <xf numFmtId="0" fontId="3" fillId="2" borderId="29" xfId="0" applyFont="1" applyFill="1" applyBorder="1" applyAlignment="1" applyProtection="1">
      <alignment horizontal="center" textRotation="90" wrapText="1"/>
    </xf>
    <xf numFmtId="0" fontId="2" fillId="2" borderId="0" xfId="0" applyFont="1" applyFill="1" applyAlignment="1" applyProtection="1">
      <alignment wrapText="1"/>
    </xf>
    <xf numFmtId="0" fontId="2" fillId="2" borderId="0" xfId="0" applyFont="1" applyFill="1" applyBorder="1" applyProtection="1"/>
    <xf numFmtId="0" fontId="2" fillId="2" borderId="33" xfId="0" applyFont="1" applyFill="1" applyBorder="1" applyProtection="1"/>
    <xf numFmtId="0" fontId="2" fillId="2" borderId="0" xfId="0" applyFont="1" applyFill="1" applyProtection="1"/>
    <xf numFmtId="0" fontId="3" fillId="2" borderId="33" xfId="0" applyFont="1" applyFill="1" applyBorder="1" applyAlignment="1" applyProtection="1">
      <alignment horizontal="center" textRotation="90" wrapText="1"/>
    </xf>
    <xf numFmtId="0" fontId="2" fillId="2" borderId="34" xfId="0" applyFont="1" applyFill="1" applyBorder="1" applyAlignment="1" applyProtection="1">
      <alignment horizontal="center" textRotation="90" wrapText="1"/>
    </xf>
    <xf numFmtId="0" fontId="2" fillId="2" borderId="35" xfId="0" applyFont="1" applyFill="1" applyBorder="1" applyAlignment="1" applyProtection="1">
      <alignment horizontal="center" textRotation="90" wrapText="1"/>
    </xf>
    <xf numFmtId="0" fontId="2" fillId="2" borderId="36" xfId="0" applyFont="1" applyFill="1" applyBorder="1" applyAlignment="1" applyProtection="1">
      <alignment horizontal="center" textRotation="90" wrapText="1"/>
    </xf>
    <xf numFmtId="0" fontId="3" fillId="2" borderId="34" xfId="0" applyFont="1" applyFill="1" applyBorder="1" applyAlignment="1" applyProtection="1">
      <alignment textRotation="90" wrapText="1"/>
    </xf>
    <xf numFmtId="0" fontId="3" fillId="2" borderId="37" xfId="0" applyFont="1" applyFill="1" applyBorder="1" applyAlignment="1" applyProtection="1">
      <alignment horizontal="center"/>
    </xf>
    <xf numFmtId="0" fontId="4" fillId="4" borderId="31" xfId="0" applyFont="1" applyFill="1" applyBorder="1" applyAlignment="1" applyProtection="1">
      <alignment horizontal="center"/>
    </xf>
    <xf numFmtId="0" fontId="4" fillId="4" borderId="29" xfId="0" applyFont="1" applyFill="1" applyBorder="1" applyAlignment="1" applyProtection="1">
      <alignment horizontal="center"/>
    </xf>
    <xf numFmtId="0" fontId="3" fillId="2" borderId="37" xfId="0" applyFont="1" applyFill="1" applyBorder="1" applyProtection="1"/>
    <xf numFmtId="0" fontId="3" fillId="2" borderId="33" xfId="0" applyFont="1" applyFill="1" applyBorder="1" applyAlignment="1" applyProtection="1">
      <alignment horizontal="center"/>
    </xf>
    <xf numFmtId="0" fontId="4" fillId="4" borderId="0" xfId="0" applyFont="1" applyFill="1" applyBorder="1" applyAlignment="1" applyProtection="1">
      <alignment horizontal="center"/>
    </xf>
    <xf numFmtId="0" fontId="4" fillId="4" borderId="32" xfId="0" applyFont="1" applyFill="1" applyBorder="1" applyAlignment="1" applyProtection="1">
      <alignment horizontal="center"/>
    </xf>
    <xf numFmtId="0" fontId="3" fillId="2" borderId="33" xfId="0" applyFont="1" applyFill="1" applyBorder="1" applyProtection="1"/>
    <xf numFmtId="0" fontId="14" fillId="2" borderId="0" xfId="0" applyFont="1" applyFill="1"/>
    <xf numFmtId="0" fontId="3" fillId="2" borderId="2" xfId="0" applyFont="1" applyFill="1" applyBorder="1" applyAlignment="1" applyProtection="1">
      <alignment horizontal="left" vertical="center" wrapText="1"/>
    </xf>
    <xf numFmtId="0" fontId="3" fillId="2" borderId="30" xfId="0" applyFont="1" applyFill="1" applyBorder="1" applyAlignment="1" applyProtection="1">
      <alignment horizontal="center" textRotation="90" wrapText="1"/>
    </xf>
    <xf numFmtId="0" fontId="3" fillId="2" borderId="31" xfId="0" applyFont="1" applyFill="1" applyBorder="1" applyAlignment="1" applyProtection="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3" fillId="0" borderId="0" xfId="0" applyNumberFormat="1" applyFont="1"/>
    <xf numFmtId="2" fontId="0" fillId="0" borderId="0" xfId="0" applyNumberFormat="1"/>
    <xf numFmtId="2" fontId="1" fillId="0" borderId="27" xfId="0" applyNumberFormat="1" applyFont="1" applyBorder="1" applyAlignment="1">
      <alignment horizontal="center" wrapText="1"/>
    </xf>
    <xf numFmtId="2" fontId="1" fillId="0" borderId="15" xfId="0" applyNumberFormat="1" applyFont="1" applyBorder="1" applyAlignment="1">
      <alignment horizontal="center" wrapText="1"/>
    </xf>
    <xf numFmtId="0" fontId="0" fillId="6" borderId="2" xfId="0" applyFill="1" applyBorder="1" applyProtection="1"/>
    <xf numFmtId="2" fontId="12" fillId="5" borderId="2" xfId="0" applyNumberFormat="1" applyFont="1" applyFill="1" applyBorder="1" applyAlignment="1">
      <alignment horizontal="center"/>
    </xf>
    <xf numFmtId="165" fontId="0" fillId="0" borderId="0" xfId="0" applyNumberFormat="1"/>
    <xf numFmtId="0" fontId="16" fillId="4" borderId="2" xfId="0" applyFont="1" applyFill="1" applyBorder="1" applyProtection="1">
      <protection locked="0"/>
    </xf>
    <xf numFmtId="0" fontId="16" fillId="6" borderId="2" xfId="0" applyFont="1" applyFill="1" applyBorder="1" applyProtection="1"/>
    <xf numFmtId="2" fontId="16" fillId="6" borderId="2" xfId="0" applyNumberFormat="1" applyFont="1" applyFill="1" applyBorder="1" applyProtection="1"/>
    <xf numFmtId="0" fontId="17" fillId="6" borderId="2" xfId="0" applyFont="1" applyFill="1" applyBorder="1"/>
    <xf numFmtId="0" fontId="17" fillId="7" borderId="2" xfId="0" applyFont="1" applyFill="1" applyBorder="1" applyProtection="1">
      <protection locked="0"/>
    </xf>
    <xf numFmtId="2" fontId="17" fillId="5" borderId="2" xfId="0" applyNumberFormat="1" applyFont="1" applyFill="1" applyBorder="1" applyProtection="1">
      <protection locked="0"/>
    </xf>
    <xf numFmtId="2" fontId="17" fillId="6" borderId="2" xfId="0" applyNumberFormat="1" applyFont="1" applyFill="1" applyBorder="1"/>
    <xf numFmtId="0" fontId="17" fillId="0" borderId="0" xfId="0" applyFont="1"/>
    <xf numFmtId="2" fontId="17" fillId="0" borderId="0" xfId="0" applyNumberFormat="1" applyFont="1"/>
    <xf numFmtId="0" fontId="16" fillId="2" borderId="4" xfId="0" applyFont="1" applyFill="1" applyBorder="1" applyAlignment="1">
      <alignment horizontal="left" wrapText="1"/>
    </xf>
    <xf numFmtId="0" fontId="17" fillId="6" borderId="2" xfId="0" applyFont="1" applyFill="1" applyBorder="1" applyProtection="1"/>
    <xf numFmtId="0" fontId="16" fillId="7" borderId="2" xfId="0" applyFont="1" applyFill="1" applyBorder="1" applyAlignment="1" applyProtection="1">
      <protection locked="0"/>
    </xf>
    <xf numFmtId="0" fontId="17" fillId="6" borderId="7" xfId="0" applyFont="1" applyFill="1" applyBorder="1"/>
    <xf numFmtId="0" fontId="18" fillId="7" borderId="16" xfId="0" applyNumberFormat="1" applyFont="1" applyFill="1" applyBorder="1" applyAlignment="1" applyProtection="1">
      <alignment horizontal="center"/>
      <protection locked="0"/>
    </xf>
    <xf numFmtId="0" fontId="18" fillId="7" borderId="17" xfId="0" applyNumberFormat="1" applyFont="1" applyFill="1" applyBorder="1" applyAlignment="1" applyProtection="1">
      <alignment horizontal="center"/>
      <protection locked="0"/>
    </xf>
    <xf numFmtId="0" fontId="18" fillId="7" borderId="17" xfId="0" applyFont="1" applyFill="1" applyBorder="1" applyAlignment="1" applyProtection="1">
      <alignment horizontal="center"/>
      <protection locked="0"/>
    </xf>
    <xf numFmtId="0" fontId="1" fillId="6" borderId="8" xfId="0" applyNumberFormat="1" applyFont="1" applyFill="1" applyBorder="1" applyAlignment="1">
      <alignment horizontal="center"/>
    </xf>
    <xf numFmtId="164" fontId="1" fillId="0" borderId="27" xfId="0" applyNumberFormat="1" applyFont="1" applyBorder="1" applyAlignment="1">
      <alignment horizontal="center" vertical="top" wrapText="1"/>
    </xf>
    <xf numFmtId="164" fontId="1" fillId="0" borderId="28" xfId="0" applyNumberFormat="1" applyFont="1" applyBorder="1" applyAlignment="1">
      <alignment horizontal="center" vertical="top" wrapText="1"/>
    </xf>
    <xf numFmtId="20" fontId="18" fillId="7" borderId="19" xfId="0" applyNumberFormat="1" applyFont="1" applyFill="1" applyBorder="1" applyAlignment="1" applyProtection="1">
      <alignment horizontal="center"/>
      <protection locked="0"/>
    </xf>
    <xf numFmtId="0" fontId="18" fillId="7" borderId="24" xfId="0" applyNumberFormat="1" applyFont="1" applyFill="1" applyBorder="1" applyAlignment="1" applyProtection="1">
      <alignment horizontal="center"/>
      <protection locked="0"/>
    </xf>
    <xf numFmtId="0" fontId="19" fillId="0" borderId="0" xfId="0" applyFont="1"/>
    <xf numFmtId="0" fontId="19" fillId="0" borderId="0" xfId="0" applyNumberFormat="1" applyFont="1"/>
    <xf numFmtId="2" fontId="20" fillId="6" borderId="2" xfId="0" applyNumberFormat="1" applyFont="1" applyFill="1" applyBorder="1"/>
    <xf numFmtId="0" fontId="4" fillId="5" borderId="29" xfId="0" applyFont="1" applyFill="1" applyBorder="1" applyAlignment="1" applyProtection="1">
      <alignment horizontal="center"/>
    </xf>
    <xf numFmtId="0" fontId="4" fillId="7" borderId="29" xfId="0" applyFont="1" applyFill="1" applyBorder="1" applyAlignment="1" applyProtection="1">
      <alignment horizontal="center"/>
    </xf>
    <xf numFmtId="0" fontId="3" fillId="2" borderId="3" xfId="0" applyFont="1" applyFill="1" applyBorder="1" applyAlignment="1" applyProtection="1">
      <alignment horizontal="left" textRotation="90" wrapText="1"/>
      <protection locked="0"/>
    </xf>
    <xf numFmtId="0" fontId="21" fillId="0" borderId="0" xfId="1"/>
    <xf numFmtId="0" fontId="26" fillId="0" borderId="0" xfId="1" applyFont="1"/>
    <xf numFmtId="0" fontId="23" fillId="0" borderId="50" xfId="0" applyFont="1" applyBorder="1"/>
    <xf numFmtId="0" fontId="23" fillId="0" borderId="4" xfId="0" applyFont="1" applyBorder="1"/>
    <xf numFmtId="0" fontId="29" fillId="9" borderId="14" xfId="0" applyFont="1" applyFill="1" applyBorder="1"/>
    <xf numFmtId="0" fontId="29" fillId="9" borderId="2" xfId="0" applyFont="1" applyFill="1" applyBorder="1"/>
    <xf numFmtId="0" fontId="29" fillId="10" borderId="2" xfId="0" applyFont="1" applyFill="1" applyBorder="1"/>
    <xf numFmtId="0" fontId="0" fillId="0" borderId="56" xfId="0" applyBorder="1"/>
    <xf numFmtId="0" fontId="0" fillId="0" borderId="46" xfId="0" applyBorder="1"/>
    <xf numFmtId="0" fontId="23" fillId="0" borderId="57" xfId="0" applyFont="1" applyBorder="1"/>
    <xf numFmtId="0" fontId="30" fillId="0" borderId="0" xfId="0" applyFont="1" applyBorder="1"/>
    <xf numFmtId="0" fontId="0" fillId="0" borderId="0" xfId="0" applyBorder="1"/>
    <xf numFmtId="0" fontId="30" fillId="0" borderId="57" xfId="0" quotePrefix="1" applyFont="1" applyBorder="1"/>
    <xf numFmtId="0" fontId="30" fillId="0" borderId="58" xfId="0" quotePrefix="1" applyFont="1" applyBorder="1"/>
    <xf numFmtId="0" fontId="30" fillId="0" borderId="59" xfId="0" applyFont="1" applyBorder="1"/>
    <xf numFmtId="0" fontId="26" fillId="0" borderId="60" xfId="0" applyFont="1" applyBorder="1"/>
    <xf numFmtId="0" fontId="4" fillId="5" borderId="31" xfId="0" applyFont="1" applyFill="1" applyBorder="1" applyAlignment="1" applyProtection="1">
      <alignment horizontal="center"/>
    </xf>
    <xf numFmtId="20" fontId="12" fillId="7" borderId="19" xfId="0" applyNumberFormat="1" applyFont="1" applyFill="1" applyBorder="1" applyAlignment="1" applyProtection="1">
      <alignment horizontal="center"/>
      <protection locked="0"/>
    </xf>
    <xf numFmtId="20" fontId="12" fillId="7" borderId="23" xfId="0" applyNumberFormat="1" applyFont="1" applyFill="1" applyBorder="1" applyAlignment="1" applyProtection="1">
      <alignment horizontal="center"/>
      <protection locked="0"/>
    </xf>
    <xf numFmtId="0" fontId="7" fillId="3" borderId="0" xfId="0" applyFont="1" applyFill="1" applyAlignment="1">
      <alignment horizontal="left" vertical="center" wrapText="1"/>
    </xf>
    <xf numFmtId="0" fontId="3" fillId="2" borderId="38" xfId="0" applyFont="1" applyFill="1" applyBorder="1" applyAlignment="1">
      <alignment horizontal="left" vertical="center"/>
    </xf>
    <xf numFmtId="0" fontId="3" fillId="2" borderId="39" xfId="0" applyFont="1" applyFill="1" applyBorder="1" applyAlignment="1">
      <alignment horizontal="left" vertical="center"/>
    </xf>
    <xf numFmtId="0" fontId="2" fillId="4" borderId="40" xfId="0" applyFont="1" applyFill="1" applyBorder="1" applyAlignment="1" applyProtection="1">
      <alignment horizontal="left" vertical="center"/>
    </xf>
    <xf numFmtId="0" fontId="2" fillId="4" borderId="44" xfId="0" applyFont="1" applyFill="1" applyBorder="1" applyAlignment="1" applyProtection="1">
      <alignment horizontal="left" vertical="center"/>
    </xf>
    <xf numFmtId="0" fontId="2" fillId="4" borderId="41" xfId="0" applyFont="1" applyFill="1" applyBorder="1" applyAlignment="1" applyProtection="1">
      <alignment horizontal="left" vertical="center"/>
    </xf>
    <xf numFmtId="0" fontId="3" fillId="2" borderId="3" xfId="0" applyFont="1" applyFill="1" applyBorder="1" applyAlignment="1" applyProtection="1">
      <alignment horizontal="center" textRotation="90" wrapText="1"/>
    </xf>
    <xf numFmtId="0" fontId="0" fillId="0" borderId="5" xfId="0" applyBorder="1" applyAlignment="1" applyProtection="1">
      <alignment horizontal="center" wrapText="1"/>
    </xf>
    <xf numFmtId="0" fontId="3" fillId="2" borderId="3" xfId="0" applyFont="1" applyFill="1" applyBorder="1" applyAlignment="1" applyProtection="1">
      <alignment horizontal="left" textRotation="90" wrapText="1"/>
      <protection locked="0"/>
    </xf>
    <xf numFmtId="0" fontId="3" fillId="2" borderId="15"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0" borderId="43" xfId="0" applyBorder="1" applyAlignment="1"/>
    <xf numFmtId="0" fontId="3" fillId="2" borderId="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3" fillId="0" borderId="48" xfId="0" applyFont="1" applyBorder="1" applyAlignment="1"/>
    <xf numFmtId="0" fontId="23" fillId="0" borderId="62" xfId="0" applyFont="1" applyBorder="1" applyAlignment="1"/>
    <xf numFmtId="0" fontId="22" fillId="8" borderId="3" xfId="0" applyFont="1" applyFill="1" applyBorder="1" applyAlignment="1">
      <alignment horizontal="left"/>
    </xf>
    <xf numFmtId="0" fontId="22" fillId="8" borderId="15" xfId="0" applyFont="1" applyFill="1" applyBorder="1" applyAlignment="1">
      <alignment horizontal="left"/>
    </xf>
    <xf numFmtId="0" fontId="22" fillId="8" borderId="5" xfId="0" applyFont="1" applyFill="1" applyBorder="1" applyAlignment="1">
      <alignment horizontal="left"/>
    </xf>
    <xf numFmtId="0" fontId="24" fillId="0" borderId="3" xfId="0" applyFont="1" applyFill="1" applyBorder="1" applyAlignment="1">
      <alignment horizontal="left"/>
    </xf>
    <xf numFmtId="0" fontId="24" fillId="0" borderId="5" xfId="0" applyFont="1" applyFill="1" applyBorder="1" applyAlignment="1">
      <alignment horizontal="left"/>
    </xf>
    <xf numFmtId="0" fontId="23" fillId="0" borderId="3" xfId="0" applyFont="1" applyFill="1" applyBorder="1" applyAlignment="1">
      <alignment horizontal="left"/>
    </xf>
    <xf numFmtId="0" fontId="23" fillId="0" borderId="15" xfId="0" applyFont="1" applyFill="1" applyBorder="1" applyAlignment="1">
      <alignment horizontal="left"/>
    </xf>
    <xf numFmtId="0" fontId="23" fillId="0" borderId="5" xfId="0" applyFont="1" applyFill="1" applyBorder="1" applyAlignment="1">
      <alignment horizontal="left"/>
    </xf>
    <xf numFmtId="0" fontId="24" fillId="0" borderId="15" xfId="0" applyFont="1" applyFill="1" applyBorder="1" applyAlignment="1">
      <alignment horizontal="left"/>
    </xf>
    <xf numFmtId="0" fontId="25" fillId="0" borderId="3" xfId="0" applyFont="1" applyFill="1" applyBorder="1" applyAlignment="1">
      <alignment horizontal="left"/>
    </xf>
    <xf numFmtId="0" fontId="25" fillId="0" borderId="15" xfId="0" applyFont="1" applyFill="1" applyBorder="1" applyAlignment="1">
      <alignment horizontal="left"/>
    </xf>
    <xf numFmtId="0" fontId="25" fillId="0" borderId="5" xfId="0" applyFont="1" applyFill="1" applyBorder="1" applyAlignment="1">
      <alignment horizontal="left"/>
    </xf>
    <xf numFmtId="0" fontId="27" fillId="9" borderId="68" xfId="0" applyFont="1" applyFill="1" applyBorder="1" applyAlignment="1">
      <alignment horizontal="center" vertical="center"/>
    </xf>
    <xf numFmtId="0" fontId="27" fillId="9" borderId="69" xfId="0" applyFont="1" applyFill="1" applyBorder="1" applyAlignment="1">
      <alignment horizontal="center" vertical="center"/>
    </xf>
    <xf numFmtId="0" fontId="27" fillId="9" borderId="51" xfId="0" applyFont="1" applyFill="1" applyBorder="1" applyAlignment="1">
      <alignment horizontal="center" vertical="center"/>
    </xf>
    <xf numFmtId="0" fontId="28" fillId="9" borderId="67" xfId="0" applyFont="1" applyFill="1" applyBorder="1" applyAlignment="1">
      <alignment horizontal="center" textRotation="90" wrapText="1"/>
    </xf>
    <xf numFmtId="0" fontId="28" fillId="9" borderId="66" xfId="0" applyFont="1" applyFill="1" applyBorder="1" applyAlignment="1">
      <alignment horizontal="center" textRotation="90" wrapText="1"/>
    </xf>
    <xf numFmtId="0" fontId="28" fillId="9" borderId="14" xfId="0" applyFont="1" applyFill="1" applyBorder="1" applyAlignment="1">
      <alignment horizontal="center" textRotation="90" wrapText="1"/>
    </xf>
    <xf numFmtId="0" fontId="30" fillId="9" borderId="63" xfId="0" applyFont="1" applyFill="1" applyBorder="1" applyAlignment="1"/>
    <xf numFmtId="0" fontId="30" fillId="9" borderId="64" xfId="0" applyFont="1" applyFill="1" applyBorder="1" applyAlignment="1"/>
    <xf numFmtId="0" fontId="30" fillId="9" borderId="65" xfId="0" applyFont="1" applyFill="1" applyBorder="1" applyAlignment="1"/>
    <xf numFmtId="0" fontId="27" fillId="10" borderId="4" xfId="0" applyFont="1" applyFill="1" applyBorder="1" applyAlignment="1">
      <alignment horizontal="center" vertical="center"/>
    </xf>
    <xf numFmtId="0" fontId="27" fillId="10" borderId="66" xfId="0" applyFont="1" applyFill="1" applyBorder="1" applyAlignment="1">
      <alignment horizontal="center" vertical="center"/>
    </xf>
    <xf numFmtId="0" fontId="27" fillId="10" borderId="14" xfId="0" applyFont="1" applyFill="1" applyBorder="1" applyAlignment="1">
      <alignment horizontal="center" vertical="center"/>
    </xf>
    <xf numFmtId="0" fontId="28" fillId="10" borderId="4" xfId="0" applyFont="1" applyFill="1" applyBorder="1" applyAlignment="1">
      <alignment horizontal="center" textRotation="90" wrapText="1"/>
    </xf>
    <xf numFmtId="0" fontId="28" fillId="10" borderId="66" xfId="0" applyFont="1" applyFill="1" applyBorder="1" applyAlignment="1">
      <alignment horizontal="center" textRotation="90" wrapText="1"/>
    </xf>
    <xf numFmtId="0" fontId="28" fillId="10" borderId="14" xfId="0" applyFont="1" applyFill="1" applyBorder="1" applyAlignment="1">
      <alignment horizontal="center" textRotation="90" wrapText="1"/>
    </xf>
    <xf numFmtId="0" fontId="30" fillId="10" borderId="63" xfId="0" applyFont="1" applyFill="1" applyBorder="1" applyAlignment="1"/>
    <xf numFmtId="0" fontId="30" fillId="10" borderId="64" xfId="0" applyFont="1" applyFill="1" applyBorder="1" applyAlignment="1"/>
    <xf numFmtId="0" fontId="30" fillId="10" borderId="65" xfId="0" applyFont="1" applyFill="1" applyBorder="1" applyAlignment="1"/>
    <xf numFmtId="0" fontId="27" fillId="9" borderId="4" xfId="0" applyFont="1" applyFill="1" applyBorder="1" applyAlignment="1">
      <alignment horizontal="center" vertical="center"/>
    </xf>
    <xf numFmtId="0" fontId="27" fillId="9" borderId="66" xfId="0" applyFont="1" applyFill="1" applyBorder="1" applyAlignment="1">
      <alignment horizontal="center" vertical="center"/>
    </xf>
    <xf numFmtId="0" fontId="27" fillId="9" borderId="14" xfId="0" applyFont="1" applyFill="1" applyBorder="1" applyAlignment="1">
      <alignment horizontal="center" vertical="center"/>
    </xf>
    <xf numFmtId="0" fontId="28" fillId="9" borderId="4" xfId="0" applyFont="1" applyFill="1" applyBorder="1" applyAlignment="1">
      <alignment horizontal="center" textRotation="90" wrapText="1"/>
    </xf>
    <xf numFmtId="0" fontId="0" fillId="0" borderId="49" xfId="0" applyBorder="1" applyAlignment="1"/>
    <xf numFmtId="0" fontId="22" fillId="8" borderId="45" xfId="0" applyFont="1" applyFill="1" applyBorder="1" applyAlignment="1">
      <alignment horizontal="left"/>
    </xf>
    <xf numFmtId="0" fontId="23" fillId="8" borderId="46" xfId="0" applyFont="1" applyFill="1" applyBorder="1" applyAlignment="1">
      <alignment horizontal="left"/>
    </xf>
    <xf numFmtId="0" fontId="23" fillId="8" borderId="47" xfId="0" applyFont="1" applyFill="1" applyBorder="1" applyAlignment="1">
      <alignment horizontal="left"/>
    </xf>
    <xf numFmtId="0" fontId="0" fillId="0" borderId="15" xfId="0" applyBorder="1" applyAlignment="1">
      <alignment horizontal="left"/>
    </xf>
    <xf numFmtId="0" fontId="0" fillId="0" borderId="5" xfId="0" applyBorder="1" applyAlignment="1">
      <alignment horizontal="left"/>
    </xf>
    <xf numFmtId="0" fontId="27" fillId="9" borderId="53" xfId="0" applyFont="1" applyFill="1" applyBorder="1" applyAlignment="1">
      <alignment horizontal="center" vertical="center"/>
    </xf>
    <xf numFmtId="0" fontId="23" fillId="9" borderId="14" xfId="0" applyFont="1" applyFill="1" applyBorder="1" applyAlignment="1">
      <alignment horizontal="center" textRotation="90" wrapText="1"/>
    </xf>
    <xf numFmtId="0" fontId="30" fillId="9" borderId="2" xfId="0" applyFont="1" applyFill="1" applyBorder="1" applyAlignment="1">
      <alignment horizontal="center" textRotation="90"/>
    </xf>
    <xf numFmtId="0" fontId="30" fillId="9" borderId="52" xfId="0" applyFont="1" applyFill="1" applyBorder="1" applyAlignment="1"/>
    <xf numFmtId="0" fontId="30" fillId="9" borderId="54" xfId="0" applyFont="1" applyFill="1" applyBorder="1" applyAlignment="1"/>
    <xf numFmtId="0" fontId="30" fillId="9" borderId="61" xfId="0" applyFont="1" applyFill="1" applyBorder="1" applyAlignment="1"/>
    <xf numFmtId="0" fontId="30" fillId="9" borderId="55" xfId="0" applyFont="1" applyFill="1" applyBorder="1" applyAlignment="1"/>
    <xf numFmtId="0" fontId="27" fillId="10" borderId="2" xfId="0" applyFont="1" applyFill="1" applyBorder="1" applyAlignment="1">
      <alignment horizontal="center" vertical="center"/>
    </xf>
    <xf numFmtId="0" fontId="28" fillId="10" borderId="2" xfId="0" applyFont="1" applyFill="1" applyBorder="1" applyAlignment="1">
      <alignment horizontal="center" textRotation="90" wrapText="1"/>
    </xf>
    <xf numFmtId="0" fontId="28" fillId="10" borderId="2" xfId="0" applyFont="1" applyFill="1" applyBorder="1" applyAlignment="1">
      <alignment horizontal="center" textRotation="90"/>
    </xf>
    <xf numFmtId="0" fontId="30" fillId="10" borderId="52" xfId="0" applyFont="1" applyFill="1" applyBorder="1" applyAlignment="1"/>
    <xf numFmtId="0" fontId="30" fillId="10" borderId="54" xfId="0" applyFont="1" applyFill="1" applyBorder="1" applyAlignment="1"/>
    <xf numFmtId="0" fontId="30" fillId="10" borderId="55" xfId="0" applyFont="1" applyFill="1" applyBorder="1" applyAlignment="1"/>
    <xf numFmtId="0" fontId="27" fillId="9" borderId="2" xfId="0" applyFont="1" applyFill="1" applyBorder="1" applyAlignment="1">
      <alignment horizontal="center" vertical="center"/>
    </xf>
    <xf numFmtId="0" fontId="28" fillId="9" borderId="2" xfId="0" applyFont="1" applyFill="1" applyBorder="1" applyAlignment="1">
      <alignment horizontal="center" textRotation="90" wrapText="1"/>
    </xf>
    <xf numFmtId="0" fontId="28" fillId="9" borderId="2" xfId="0" applyFont="1" applyFill="1" applyBorder="1" applyAlignment="1">
      <alignment horizontal="center" textRotation="90"/>
    </xf>
    <xf numFmtId="2" fontId="8" fillId="0" borderId="3" xfId="0" applyNumberFormat="1" applyFont="1" applyBorder="1" applyAlignment="1">
      <alignment horizontal="center"/>
    </xf>
    <xf numFmtId="0" fontId="0" fillId="0" borderId="5" xfId="0" applyBorder="1" applyAlignment="1">
      <alignment horizontal="center"/>
    </xf>
    <xf numFmtId="0" fontId="8" fillId="0" borderId="3"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2" fontId="8" fillId="0" borderId="3" xfId="0" applyNumberFormat="1" applyFont="1" applyFill="1" applyBorder="1" applyAlignment="1">
      <alignment horizontal="center"/>
    </xf>
    <xf numFmtId="0" fontId="0" fillId="0" borderId="15" xfId="0" applyBorder="1" applyAlignment="1"/>
    <xf numFmtId="2" fontId="8" fillId="0" borderId="15" xfId="0" applyNumberFormat="1" applyFont="1" applyBorder="1" applyAlignment="1">
      <alignment horizontal="center"/>
    </xf>
    <xf numFmtId="2" fontId="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colors>
    <mruColors>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895350</xdr:colOff>
      <xdr:row>0</xdr:row>
      <xdr:rowOff>28575</xdr:rowOff>
    </xdr:from>
    <xdr:to>
      <xdr:col>9</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M29"/>
  <sheetViews>
    <sheetView showGridLines="0" workbookViewId="0">
      <selection activeCell="J7" sqref="J7"/>
    </sheetView>
  </sheetViews>
  <sheetFormatPr baseColWidth="10" defaultRowHeight="11.25"/>
  <cols>
    <col min="1" max="1" width="2.140625" style="1" customWidth="1"/>
    <col min="2" max="2" width="13.140625" style="1" customWidth="1"/>
    <col min="3" max="3" width="12.5703125" style="1" customWidth="1"/>
    <col min="4" max="10" width="15.7109375" style="1" customWidth="1"/>
    <col min="11" max="16384" width="11.42578125" style="1"/>
  </cols>
  <sheetData>
    <row r="1" spans="1:13" ht="69.75" customHeight="1">
      <c r="A1" s="148" t="s">
        <v>19</v>
      </c>
      <c r="B1" s="148"/>
      <c r="C1" s="148"/>
      <c r="D1" s="148"/>
      <c r="E1" s="148"/>
      <c r="F1" s="148"/>
      <c r="G1" s="148"/>
      <c r="H1" s="148"/>
      <c r="I1" s="12"/>
      <c r="J1" s="13"/>
    </row>
    <row r="2" spans="1:13" ht="9.75" customHeight="1" thickBot="1">
      <c r="A2" s="11"/>
      <c r="B2" s="11"/>
      <c r="C2" s="11"/>
      <c r="D2" s="11"/>
      <c r="E2" s="11"/>
      <c r="F2" s="11"/>
      <c r="G2" s="11"/>
      <c r="H2" s="11"/>
      <c r="I2" s="10"/>
      <c r="J2" s="89" t="s">
        <v>44</v>
      </c>
    </row>
    <row r="3" spans="1:13" ht="27" customHeight="1" thickBot="1">
      <c r="A3" s="7"/>
      <c r="B3" s="149" t="s">
        <v>13</v>
      </c>
      <c r="C3" s="150"/>
      <c r="D3" s="151" t="s">
        <v>23</v>
      </c>
      <c r="E3" s="152"/>
      <c r="F3" s="152"/>
      <c r="G3" s="153"/>
      <c r="H3" s="153"/>
      <c r="I3" s="6"/>
      <c r="J3" s="89" t="s">
        <v>47</v>
      </c>
    </row>
    <row r="4" spans="1:13" ht="27" customHeight="1" thickBot="1">
      <c r="A4" s="7"/>
      <c r="B4" s="149" t="s">
        <v>14</v>
      </c>
      <c r="C4" s="150"/>
      <c r="D4" s="151"/>
      <c r="E4" s="152"/>
      <c r="F4" s="152"/>
      <c r="G4" s="153"/>
      <c r="H4" s="153"/>
      <c r="I4" s="6"/>
      <c r="J4" s="89"/>
    </row>
    <row r="5" spans="1:13" ht="27" customHeight="1" thickBot="1">
      <c r="A5" s="7"/>
      <c r="B5" s="149" t="s">
        <v>22</v>
      </c>
      <c r="C5" s="150"/>
      <c r="D5" s="151" t="s">
        <v>166</v>
      </c>
      <c r="E5" s="152"/>
      <c r="F5" s="152"/>
      <c r="G5" s="153"/>
      <c r="H5" s="153"/>
      <c r="I5" s="6"/>
      <c r="J5" s="89"/>
    </row>
    <row r="6" spans="1:13" ht="7.5" customHeight="1" thickBot="1">
      <c r="A6" s="7"/>
      <c r="B6" s="7"/>
      <c r="C6" s="5"/>
      <c r="D6" s="5"/>
      <c r="E6" s="5"/>
      <c r="F6" s="5"/>
      <c r="G6" s="5"/>
      <c r="H6" s="5"/>
      <c r="I6" s="5"/>
      <c r="J6" s="5"/>
    </row>
    <row r="7" spans="1:13" s="2" customFormat="1" ht="84" customHeight="1" thickBot="1">
      <c r="A7" s="70"/>
      <c r="B7" s="72"/>
      <c r="C7" s="91" t="s">
        <v>167</v>
      </c>
      <c r="D7" s="71" t="s">
        <v>49</v>
      </c>
      <c r="E7" s="71" t="s">
        <v>34</v>
      </c>
      <c r="F7" s="71" t="s">
        <v>48</v>
      </c>
      <c r="G7" s="92" t="s">
        <v>0</v>
      </c>
      <c r="H7" s="71" t="s">
        <v>15</v>
      </c>
      <c r="I7" s="72"/>
      <c r="J7" s="72"/>
      <c r="M7" s="2" t="s">
        <v>24</v>
      </c>
    </row>
    <row r="8" spans="1:13" ht="60.75" customHeight="1" thickBot="1">
      <c r="A8" s="73"/>
      <c r="B8" s="76" t="s">
        <v>11</v>
      </c>
      <c r="C8" s="77" t="s">
        <v>1</v>
      </c>
      <c r="D8" s="78" t="s">
        <v>1</v>
      </c>
      <c r="E8" s="78" t="s">
        <v>1</v>
      </c>
      <c r="F8" s="78" t="s">
        <v>1</v>
      </c>
      <c r="G8" s="79" t="s">
        <v>1</v>
      </c>
      <c r="H8" s="78" t="s">
        <v>1</v>
      </c>
      <c r="I8" s="80" t="s">
        <v>12</v>
      </c>
      <c r="J8" s="73"/>
    </row>
    <row r="9" spans="1:13" ht="12" thickBot="1">
      <c r="A9" s="74"/>
      <c r="B9" s="81">
        <v>7</v>
      </c>
      <c r="C9" s="82"/>
      <c r="D9" s="83"/>
      <c r="E9" s="82"/>
      <c r="F9" s="82"/>
      <c r="G9" s="82"/>
      <c r="H9" s="83"/>
      <c r="I9" s="84">
        <f t="shared" ref="I9:I28" si="0">SUM(C9:H9)</f>
        <v>0</v>
      </c>
      <c r="J9" s="75"/>
    </row>
    <row r="10" spans="1:13" ht="12" thickBot="1">
      <c r="A10" s="74"/>
      <c r="B10" s="81">
        <v>8</v>
      </c>
      <c r="C10" s="82"/>
      <c r="D10" s="83"/>
      <c r="E10" s="82"/>
      <c r="F10" s="82"/>
      <c r="G10" s="82"/>
      <c r="H10" s="83"/>
      <c r="I10" s="84">
        <f t="shared" si="0"/>
        <v>0</v>
      </c>
      <c r="J10" s="75"/>
    </row>
    <row r="11" spans="1:13" ht="12" thickBot="1">
      <c r="A11" s="74"/>
      <c r="B11" s="85">
        <v>9</v>
      </c>
      <c r="C11" s="145">
        <v>65</v>
      </c>
      <c r="D11" s="126">
        <v>10</v>
      </c>
      <c r="E11" s="145">
        <v>5</v>
      </c>
      <c r="F11" s="145">
        <v>5</v>
      </c>
      <c r="G11" s="145">
        <v>5</v>
      </c>
      <c r="H11" s="126">
        <v>10</v>
      </c>
      <c r="I11" s="88">
        <f t="shared" si="0"/>
        <v>100</v>
      </c>
      <c r="J11" s="75"/>
    </row>
    <row r="12" spans="1:13" ht="12" thickBot="1">
      <c r="A12" s="74"/>
      <c r="B12" s="81">
        <v>10</v>
      </c>
      <c r="C12" s="145">
        <v>65</v>
      </c>
      <c r="D12" s="126">
        <v>10</v>
      </c>
      <c r="E12" s="145">
        <v>5</v>
      </c>
      <c r="F12" s="145">
        <v>5</v>
      </c>
      <c r="G12" s="145">
        <v>5</v>
      </c>
      <c r="H12" s="126">
        <v>10</v>
      </c>
      <c r="I12" s="84">
        <f t="shared" si="0"/>
        <v>100</v>
      </c>
      <c r="J12" s="75"/>
    </row>
    <row r="13" spans="1:13" ht="12" thickBot="1">
      <c r="A13" s="74"/>
      <c r="B13" s="85">
        <v>11</v>
      </c>
      <c r="C13" s="126">
        <v>65</v>
      </c>
      <c r="D13" s="126">
        <v>10</v>
      </c>
      <c r="E13" s="126">
        <v>5</v>
      </c>
      <c r="F13" s="126">
        <v>5</v>
      </c>
      <c r="G13" s="126">
        <v>5</v>
      </c>
      <c r="H13" s="126">
        <v>10</v>
      </c>
      <c r="I13" s="88">
        <f t="shared" si="0"/>
        <v>100</v>
      </c>
      <c r="J13" s="75"/>
    </row>
    <row r="14" spans="1:13" ht="12" thickBot="1">
      <c r="A14" s="74"/>
      <c r="B14" s="81">
        <v>12</v>
      </c>
      <c r="C14" s="126">
        <v>65</v>
      </c>
      <c r="D14" s="126">
        <v>10</v>
      </c>
      <c r="E14" s="126">
        <v>5</v>
      </c>
      <c r="F14" s="126">
        <v>5</v>
      </c>
      <c r="G14" s="126">
        <v>5</v>
      </c>
      <c r="H14" s="126">
        <v>10</v>
      </c>
      <c r="I14" s="84">
        <f t="shared" si="0"/>
        <v>100</v>
      </c>
      <c r="J14" s="75"/>
    </row>
    <row r="15" spans="1:13" ht="12" thickBot="1">
      <c r="A15" s="74"/>
      <c r="B15" s="85">
        <v>13</v>
      </c>
      <c r="C15" s="127">
        <v>60</v>
      </c>
      <c r="D15" s="127">
        <v>15</v>
      </c>
      <c r="E15" s="127">
        <v>5</v>
      </c>
      <c r="F15" s="127">
        <v>5</v>
      </c>
      <c r="G15" s="127">
        <v>5</v>
      </c>
      <c r="H15" s="127">
        <v>10</v>
      </c>
      <c r="I15" s="88">
        <f t="shared" si="0"/>
        <v>100</v>
      </c>
      <c r="J15" s="75"/>
    </row>
    <row r="16" spans="1:13" ht="12" thickBot="1">
      <c r="A16" s="74"/>
      <c r="B16" s="81">
        <v>14</v>
      </c>
      <c r="C16" s="127">
        <v>60</v>
      </c>
      <c r="D16" s="127">
        <v>15</v>
      </c>
      <c r="E16" s="127">
        <v>5</v>
      </c>
      <c r="F16" s="127">
        <v>5</v>
      </c>
      <c r="G16" s="127">
        <v>5</v>
      </c>
      <c r="H16" s="127">
        <v>10</v>
      </c>
      <c r="I16" s="84">
        <f t="shared" si="0"/>
        <v>100</v>
      </c>
      <c r="J16" s="75"/>
    </row>
    <row r="17" spans="1:10" ht="12" thickBot="1">
      <c r="A17" s="74"/>
      <c r="B17" s="85">
        <v>15</v>
      </c>
      <c r="C17" s="83">
        <v>55</v>
      </c>
      <c r="D17" s="83">
        <v>20</v>
      </c>
      <c r="E17" s="83">
        <v>5</v>
      </c>
      <c r="F17" s="83">
        <v>5</v>
      </c>
      <c r="G17" s="83">
        <v>5</v>
      </c>
      <c r="H17" s="83">
        <v>10</v>
      </c>
      <c r="I17" s="88">
        <f t="shared" si="0"/>
        <v>100</v>
      </c>
      <c r="J17" s="75"/>
    </row>
    <row r="18" spans="1:10" ht="12" thickBot="1">
      <c r="A18" s="74"/>
      <c r="B18" s="81">
        <v>16</v>
      </c>
      <c r="C18" s="82">
        <v>55</v>
      </c>
      <c r="D18" s="83">
        <v>20</v>
      </c>
      <c r="E18" s="82">
        <v>5</v>
      </c>
      <c r="F18" s="82">
        <v>5</v>
      </c>
      <c r="G18" s="82">
        <v>5</v>
      </c>
      <c r="H18" s="83">
        <v>10</v>
      </c>
      <c r="I18" s="84">
        <f t="shared" si="0"/>
        <v>100</v>
      </c>
      <c r="J18" s="75"/>
    </row>
    <row r="19" spans="1:10" ht="12" thickBot="1">
      <c r="A19" s="74"/>
      <c r="B19" s="85">
        <v>17</v>
      </c>
      <c r="C19" s="86">
        <v>55</v>
      </c>
      <c r="D19" s="87">
        <v>20</v>
      </c>
      <c r="E19" s="86"/>
      <c r="F19" s="86">
        <v>5</v>
      </c>
      <c r="G19" s="86">
        <v>5</v>
      </c>
      <c r="H19" s="87">
        <v>15</v>
      </c>
      <c r="I19" s="88">
        <f t="shared" si="0"/>
        <v>100</v>
      </c>
      <c r="J19" s="75"/>
    </row>
    <row r="20" spans="1:10" ht="12" thickBot="1">
      <c r="A20" s="74"/>
      <c r="B20" s="81">
        <v>18</v>
      </c>
      <c r="C20" s="82">
        <v>55</v>
      </c>
      <c r="D20" s="83">
        <v>20</v>
      </c>
      <c r="E20" s="82"/>
      <c r="F20" s="82">
        <v>5</v>
      </c>
      <c r="G20" s="82">
        <v>5</v>
      </c>
      <c r="H20" s="83">
        <v>15</v>
      </c>
      <c r="I20" s="84">
        <f t="shared" si="0"/>
        <v>100</v>
      </c>
      <c r="J20" s="75"/>
    </row>
    <row r="21" spans="1:10" ht="12" thickBot="1">
      <c r="A21" s="74"/>
      <c r="B21" s="85">
        <v>19</v>
      </c>
      <c r="C21" s="86"/>
      <c r="D21" s="87"/>
      <c r="E21" s="86"/>
      <c r="F21" s="86"/>
      <c r="G21" s="86"/>
      <c r="H21" s="87"/>
      <c r="I21" s="88">
        <f t="shared" si="0"/>
        <v>0</v>
      </c>
      <c r="J21" s="75"/>
    </row>
    <row r="22" spans="1:10" ht="12" thickBot="1">
      <c r="A22" s="74"/>
      <c r="B22" s="81">
        <v>20</v>
      </c>
      <c r="C22" s="82"/>
      <c r="D22" s="83"/>
      <c r="E22" s="82"/>
      <c r="F22" s="82"/>
      <c r="G22" s="82"/>
      <c r="H22" s="83"/>
      <c r="I22" s="84">
        <f t="shared" si="0"/>
        <v>0</v>
      </c>
      <c r="J22" s="75"/>
    </row>
    <row r="23" spans="1:10" ht="12" thickBot="1">
      <c r="A23" s="74"/>
      <c r="B23" s="85">
        <v>21</v>
      </c>
      <c r="C23" s="86"/>
      <c r="D23" s="87"/>
      <c r="E23" s="86"/>
      <c r="F23" s="86"/>
      <c r="G23" s="86"/>
      <c r="H23" s="87"/>
      <c r="I23" s="88">
        <f t="shared" si="0"/>
        <v>0</v>
      </c>
      <c r="J23" s="75"/>
    </row>
    <row r="24" spans="1:10" ht="12" thickBot="1">
      <c r="A24" s="74"/>
      <c r="B24" s="81">
        <v>22</v>
      </c>
      <c r="C24" s="82"/>
      <c r="D24" s="83"/>
      <c r="E24" s="82"/>
      <c r="F24" s="82"/>
      <c r="G24" s="82"/>
      <c r="H24" s="83"/>
      <c r="I24" s="84">
        <f t="shared" si="0"/>
        <v>0</v>
      </c>
      <c r="J24" s="75"/>
    </row>
    <row r="25" spans="1:10" ht="12" thickBot="1">
      <c r="A25" s="74"/>
      <c r="B25" s="85">
        <v>23</v>
      </c>
      <c r="C25" s="86"/>
      <c r="D25" s="87"/>
      <c r="E25" s="86"/>
      <c r="F25" s="86"/>
      <c r="G25" s="86"/>
      <c r="H25" s="87"/>
      <c r="I25" s="88">
        <f t="shared" si="0"/>
        <v>0</v>
      </c>
      <c r="J25" s="75"/>
    </row>
    <row r="26" spans="1:10" ht="12" thickBot="1">
      <c r="A26" s="74"/>
      <c r="B26" s="81">
        <v>24</v>
      </c>
      <c r="C26" s="82"/>
      <c r="D26" s="83"/>
      <c r="E26" s="82"/>
      <c r="F26" s="82"/>
      <c r="G26" s="82"/>
      <c r="H26" s="83"/>
      <c r="I26" s="84">
        <f t="shared" si="0"/>
        <v>0</v>
      </c>
      <c r="J26" s="75"/>
    </row>
    <row r="27" spans="1:10" ht="12" thickBot="1">
      <c r="A27" s="74"/>
      <c r="B27" s="85">
        <v>25</v>
      </c>
      <c r="C27" s="86"/>
      <c r="D27" s="87"/>
      <c r="E27" s="86"/>
      <c r="F27" s="86"/>
      <c r="G27" s="86"/>
      <c r="H27" s="87"/>
      <c r="I27" s="88">
        <f t="shared" si="0"/>
        <v>0</v>
      </c>
      <c r="J27" s="75"/>
    </row>
    <row r="28" spans="1:10" ht="12" thickBot="1">
      <c r="A28" s="74"/>
      <c r="B28" s="81">
        <v>26</v>
      </c>
      <c r="C28" s="82"/>
      <c r="D28" s="83"/>
      <c r="E28" s="82"/>
      <c r="F28" s="82"/>
      <c r="G28" s="82"/>
      <c r="H28" s="83"/>
      <c r="I28" s="84">
        <f t="shared" si="0"/>
        <v>0</v>
      </c>
      <c r="J28" s="75"/>
    </row>
    <row r="29" spans="1:10">
      <c r="A29" s="73"/>
      <c r="B29" s="75"/>
      <c r="C29" s="75"/>
      <c r="D29" s="75"/>
      <c r="E29" s="75"/>
      <c r="F29" s="75"/>
      <c r="G29" s="75"/>
      <c r="H29" s="75"/>
      <c r="I29" s="75"/>
      <c r="J29" s="75"/>
    </row>
  </sheetData>
  <sheetProtection sheet="1" selectLockedCells="1"/>
  <mergeCells count="7">
    <mergeCell ref="A1:H1"/>
    <mergeCell ref="B3:C3"/>
    <mergeCell ref="B4:C4"/>
    <mergeCell ref="D3:H3"/>
    <mergeCell ref="D5:H5"/>
    <mergeCell ref="D4:H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I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71"/>
  <sheetViews>
    <sheetView workbookViewId="0">
      <selection activeCell="D3" sqref="D3"/>
    </sheetView>
  </sheetViews>
  <sheetFormatPr baseColWidth="10" defaultRowHeight="12.75"/>
  <cols>
    <col min="1" max="1" width="9.85546875" customWidth="1"/>
    <col min="4" max="4" width="34.5703125" customWidth="1"/>
    <col min="5" max="5" width="9.7109375" customWidth="1"/>
  </cols>
  <sheetData>
    <row r="1" spans="1:5" ht="94.5" customHeight="1">
      <c r="B1" s="232" t="s">
        <v>70</v>
      </c>
      <c r="C1" s="232"/>
      <c r="D1" s="233"/>
      <c r="E1" s="233"/>
    </row>
    <row r="2" spans="1:5">
      <c r="A2" s="20" t="s">
        <v>39</v>
      </c>
      <c r="B2" s="20" t="s">
        <v>3</v>
      </c>
      <c r="C2" s="20" t="s">
        <v>2</v>
      </c>
      <c r="D2" s="20" t="s">
        <v>37</v>
      </c>
      <c r="E2" s="36" t="s">
        <v>32</v>
      </c>
    </row>
    <row r="3" spans="1:5">
      <c r="A3" s="105" t="s">
        <v>77</v>
      </c>
      <c r="B3" s="105" t="str">
        <f>Rangliste!C4</f>
        <v>Muster</v>
      </c>
      <c r="C3" s="105" t="str">
        <f>Rangliste!D4</f>
        <v>Tanja</v>
      </c>
      <c r="D3" s="106">
        <v>6</v>
      </c>
      <c r="E3" s="108">
        <f>IF(D3&lt;2,1)+IF(D3=2,1)+IF(D3=3,2)+IF(D3=4,2)+IF(D3=5,3)+IF(D3=6,3)+IF(D3=7,4)+IF(D3&gt;7,4)</f>
        <v>3</v>
      </c>
    </row>
    <row r="4" spans="1:5">
      <c r="A4" s="34">
        <v>1</v>
      </c>
      <c r="B4" s="34">
        <f>Rangliste!C5</f>
        <v>0</v>
      </c>
      <c r="C4" s="34">
        <f>Rangliste!D5</f>
        <v>0</v>
      </c>
      <c r="D4" s="63"/>
      <c r="E4" s="69">
        <f>IF(D4&lt;2,1)+IF(D4=2,1)+IF(D4=3,2)+IF(D4=4,2)+IF(D4=5,3)+IF(D4=6,3)+IF(D4=7,4)+IF(D4&gt;7,4)</f>
        <v>1</v>
      </c>
    </row>
    <row r="5" spans="1:5">
      <c r="A5" s="34">
        <v>2</v>
      </c>
      <c r="B5" s="34">
        <f>Rangliste!C6</f>
        <v>0</v>
      </c>
      <c r="C5" s="34">
        <f>Rangliste!D6</f>
        <v>0</v>
      </c>
      <c r="D5" s="63"/>
      <c r="E5" s="69">
        <f t="shared" ref="E5:E68" si="0">IF(D5&lt;2,1)+IF(D5=2,1)+IF(D5=3,2)+IF(D5=4,2)+IF(D5=5,3)+IF(D5=6,3)+IF(D5=7,4)+IF(D5&gt;7,4)</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IF(D69&lt;2,1)+IF(D69=2,1)+IF(D69=3,2)+IF(D69=4,2)+IF(D69=5,3)+IF(D69=6,3)+IF(D69=7,4)+IF(D69&gt;7,4)</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IF(D133&lt;2,1)+IF(D133=2,1)+IF(D133=3,2)+IF(D133=4,2)+IF(D133=5,3)+IF(D133=6,3)+IF(D133=7,4)+IF(D133&gt;7,4)</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35" t="s">
        <v>40</v>
      </c>
      <c r="B1" s="35" t="s">
        <v>44</v>
      </c>
    </row>
    <row r="2" spans="1:2">
      <c r="A2" s="35" t="s">
        <v>41</v>
      </c>
      <c r="B2" s="35" t="s">
        <v>45</v>
      </c>
    </row>
    <row r="3" spans="1:2">
      <c r="A3" s="35" t="s">
        <v>42</v>
      </c>
      <c r="B3" s="35" t="s">
        <v>46</v>
      </c>
    </row>
    <row r="4" spans="1:2">
      <c r="A4" s="35" t="s">
        <v>43</v>
      </c>
      <c r="B4" s="35" t="s">
        <v>47</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E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9" customWidth="1"/>
    <col min="5" max="6" width="5.28515625" style="19" customWidth="1"/>
    <col min="7" max="7" width="12.140625" style="19" bestFit="1" customWidth="1"/>
    <col min="8" max="9" width="5.28515625" style="19" customWidth="1"/>
    <col min="10" max="10" width="5.5703125" style="19" customWidth="1"/>
    <col min="11" max="12" width="5.28515625" style="19" customWidth="1"/>
    <col min="13" max="13" width="5.7109375" style="19" customWidth="1"/>
    <col min="14" max="25" width="8" style="42" customWidth="1"/>
    <col min="26" max="26" width="8.42578125" style="42" customWidth="1"/>
    <col min="27" max="28" width="8" style="19" customWidth="1"/>
    <col min="29" max="29" width="9.7109375" style="19" customWidth="1"/>
    <col min="30" max="30" width="45.85546875" style="19" customWidth="1"/>
    <col min="31" max="31" width="3.8554687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44" width="11.42578125" style="1"/>
    <col min="45" max="45" width="11.42578125" style="1" customWidth="1"/>
    <col min="46" max="16384" width="11.42578125" style="1"/>
  </cols>
  <sheetData>
    <row r="2" spans="1:31" s="4" customFormat="1" ht="97.5" customHeight="1">
      <c r="A2" s="14"/>
      <c r="B2" s="14"/>
      <c r="C2" s="14" t="str">
        <f>Eingabemaske!D3 &amp;" "&amp; Eingabemaske!D4</f>
        <v xml:space="preserve">Unihockey </v>
      </c>
      <c r="D2" s="90" t="str">
        <f>Eingabemaske!D5</f>
        <v>U13 Frauen</v>
      </c>
      <c r="E2" s="15" t="s">
        <v>20</v>
      </c>
      <c r="F2" s="128" t="s">
        <v>87</v>
      </c>
      <c r="G2" s="128" t="s">
        <v>88</v>
      </c>
      <c r="H2" s="156" t="s">
        <v>10</v>
      </c>
      <c r="I2" s="157"/>
      <c r="J2" s="158"/>
      <c r="K2" s="156" t="s">
        <v>9</v>
      </c>
      <c r="L2" s="157"/>
      <c r="M2" s="157"/>
      <c r="N2" s="154" t="s">
        <v>67</v>
      </c>
      <c r="O2" s="155"/>
      <c r="P2" s="154" t="s">
        <v>49</v>
      </c>
      <c r="Q2" s="155"/>
      <c r="R2" s="154" t="s">
        <v>34</v>
      </c>
      <c r="S2" s="155"/>
      <c r="T2" s="154" t="s">
        <v>48</v>
      </c>
      <c r="U2" s="155"/>
      <c r="V2" s="154" t="s">
        <v>0</v>
      </c>
      <c r="W2" s="155"/>
      <c r="X2" s="154" t="s">
        <v>36</v>
      </c>
      <c r="Y2" s="155"/>
      <c r="Z2" s="37"/>
      <c r="AA2" s="43"/>
      <c r="AB2" s="43"/>
      <c r="AC2" s="44"/>
      <c r="AD2" s="44"/>
      <c r="AE2" s="8"/>
    </row>
    <row r="3" spans="1:31" s="3" customFormat="1" ht="107.25" customHeight="1">
      <c r="A3" s="17" t="s">
        <v>39</v>
      </c>
      <c r="B3" s="17" t="s">
        <v>38</v>
      </c>
      <c r="C3" s="16" t="s">
        <v>3</v>
      </c>
      <c r="D3" s="16" t="s">
        <v>2</v>
      </c>
      <c r="E3" s="17" t="s">
        <v>21</v>
      </c>
      <c r="F3" s="17" t="s">
        <v>89</v>
      </c>
      <c r="G3" s="17"/>
      <c r="H3" s="17" t="s">
        <v>17</v>
      </c>
      <c r="I3" s="17" t="s">
        <v>16</v>
      </c>
      <c r="J3" s="17" t="s">
        <v>8</v>
      </c>
      <c r="K3" s="17" t="s">
        <v>17</v>
      </c>
      <c r="L3" s="17" t="s">
        <v>16</v>
      </c>
      <c r="M3" s="17" t="s">
        <v>8</v>
      </c>
      <c r="N3" s="38" t="s">
        <v>32</v>
      </c>
      <c r="O3" s="38" t="s">
        <v>1</v>
      </c>
      <c r="P3" s="38" t="s">
        <v>32</v>
      </c>
      <c r="Q3" s="38" t="s">
        <v>1</v>
      </c>
      <c r="R3" s="38" t="s">
        <v>32</v>
      </c>
      <c r="S3" s="38" t="s">
        <v>1</v>
      </c>
      <c r="T3" s="38" t="s">
        <v>32</v>
      </c>
      <c r="U3" s="38" t="s">
        <v>1</v>
      </c>
      <c r="V3" s="38" t="s">
        <v>32</v>
      </c>
      <c r="W3" s="38" t="s">
        <v>1</v>
      </c>
      <c r="X3" s="38" t="s">
        <v>32</v>
      </c>
      <c r="Y3" s="38" t="s">
        <v>1</v>
      </c>
      <c r="Z3" s="39" t="s">
        <v>4</v>
      </c>
      <c r="AA3" s="17" t="s">
        <v>5</v>
      </c>
      <c r="AB3" s="17" t="s">
        <v>18</v>
      </c>
      <c r="AC3" s="17" t="s">
        <v>6</v>
      </c>
      <c r="AD3" s="17" t="s">
        <v>7</v>
      </c>
      <c r="AE3" s="9"/>
    </row>
    <row r="4" spans="1:31">
      <c r="A4" s="102" t="s">
        <v>77</v>
      </c>
      <c r="B4" s="102" t="s">
        <v>47</v>
      </c>
      <c r="C4" s="102" t="s">
        <v>74</v>
      </c>
      <c r="D4" s="102" t="s">
        <v>85</v>
      </c>
      <c r="E4" s="102" t="s">
        <v>86</v>
      </c>
      <c r="F4" s="102" t="s">
        <v>90</v>
      </c>
      <c r="G4" s="102" t="s">
        <v>91</v>
      </c>
      <c r="H4" s="102">
        <v>1</v>
      </c>
      <c r="I4" s="102">
        <v>1</v>
      </c>
      <c r="J4" s="102">
        <v>2003</v>
      </c>
      <c r="K4" s="102">
        <v>15</v>
      </c>
      <c r="L4" s="102">
        <v>5</v>
      </c>
      <c r="M4" s="103">
        <f ca="1">YEAR(TODAY())</f>
        <v>2019</v>
      </c>
      <c r="N4" s="104">
        <f>Spielleistung!X4</f>
        <v>2.625</v>
      </c>
      <c r="O4" s="103">
        <f ca="1">IF(C4&lt;&gt;0,VLOOKUP(M4-J4,Eingabemaske!$B$9:$I$28,2),0)</f>
        <v>55</v>
      </c>
      <c r="P4" s="104">
        <f>Physis!T4</f>
        <v>2.3333333333333335</v>
      </c>
      <c r="Q4" s="103">
        <f ca="1">IF(C4&lt;&gt;0,VLOOKUP(M4-J4,Eingabemaske!$B$9:$I$28,3),0)</f>
        <v>20</v>
      </c>
      <c r="R4" s="104">
        <f>'Mirwald-Methode'!E3</f>
        <v>4</v>
      </c>
      <c r="S4" s="103">
        <f ca="1">IF(C4&lt;&gt;0,VLOOKUP(M4-J4,Eingabemaske!$B$9:$I$28,4),0)</f>
        <v>5</v>
      </c>
      <c r="T4" s="104">
        <f ca="1">'Relative Age'!F3</f>
        <v>1</v>
      </c>
      <c r="U4" s="103">
        <f ca="1">IF(C4&lt;&gt;0,VLOOKUP(M4-J4,Eingabemaske!$B$9:$I$28,5),0)</f>
        <v>5</v>
      </c>
      <c r="V4" s="104">
        <f>Trainingsalter!E3</f>
        <v>2</v>
      </c>
      <c r="W4" s="103">
        <f ca="1">IF(C4&lt;&gt;0,VLOOKUP(M4-J4,Eingabemaske!$B$9:$I$28,6),0)</f>
        <v>5</v>
      </c>
      <c r="X4" s="104">
        <f>Trainingsaufwand!E3</f>
        <v>3</v>
      </c>
      <c r="Y4" s="103">
        <f ca="1">IF(C4&lt;&gt;0,VLOOKUP(M4-J4,Eingabemaske!$B$9:$I$28,7),0)</f>
        <v>10</v>
      </c>
      <c r="Z4" s="103">
        <f ca="1">N4*O4+P4*Q4+R4*S4+T4*U4+V4*W4+X4*Y4</f>
        <v>256.04166666666669</v>
      </c>
      <c r="AA4" s="103">
        <v>1</v>
      </c>
      <c r="AB4" s="113" t="s">
        <v>78</v>
      </c>
      <c r="AC4" s="102" t="s">
        <v>84</v>
      </c>
      <c r="AD4" s="18"/>
      <c r="AE4" s="5"/>
    </row>
    <row r="5" spans="1:31">
      <c r="A5" s="18">
        <v>1</v>
      </c>
      <c r="B5" s="18"/>
      <c r="C5" s="18"/>
      <c r="D5" s="18"/>
      <c r="E5" s="18"/>
      <c r="F5" s="18"/>
      <c r="G5" s="18"/>
      <c r="H5" s="18"/>
      <c r="I5" s="18"/>
      <c r="J5" s="18"/>
      <c r="K5" s="18"/>
      <c r="L5" s="18"/>
      <c r="M5" s="40">
        <f ca="1">YEAR(TODAY())</f>
        <v>2019</v>
      </c>
      <c r="N5" s="41">
        <f>Spielleistung!X5</f>
        <v>1</v>
      </c>
      <c r="O5" s="40">
        <f>IF(C5&lt;&gt;0,VLOOKUP(M5-J5,Eingabemaske!$B$9:$I$28,2),0)</f>
        <v>0</v>
      </c>
      <c r="P5" s="41">
        <f>Physis!T5</f>
        <v>1</v>
      </c>
      <c r="Q5" s="40">
        <f>IF(C5&lt;&gt;0,VLOOKUP(M5-J5,Eingabemaske!$B$9:$I$28,3),0)</f>
        <v>0</v>
      </c>
      <c r="R5" s="41">
        <f>'Mirwald-Methode'!E4</f>
        <v>1</v>
      </c>
      <c r="S5" s="40">
        <f>IF(C5&lt;&gt;0,VLOOKUP(M5-J5,Eingabemaske!$B$9:$I$28,4),0)</f>
        <v>0</v>
      </c>
      <c r="T5" s="41">
        <f>'Relative Age'!F4</f>
        <v>1</v>
      </c>
      <c r="U5" s="40">
        <f>IF(C5&lt;&gt;0,VLOOKUP(M5-J5,Eingabemaske!$B$9:$I$28,5),0)</f>
        <v>0</v>
      </c>
      <c r="V5" s="41">
        <f>Trainingsalter!E4</f>
        <v>1</v>
      </c>
      <c r="W5" s="40">
        <f>IF(C5&lt;&gt;0,VLOOKUP(M5-J5,Eingabemaske!$B$9:$I$28,6),0)</f>
        <v>0</v>
      </c>
      <c r="X5" s="41">
        <f>Trainingsaufwand!E4</f>
        <v>1</v>
      </c>
      <c r="Y5" s="40">
        <f>IF(C5&lt;&gt;0,VLOOKUP(M5-J5,Eingabemaske!$B$9:$I$28,7),0)</f>
        <v>0</v>
      </c>
      <c r="Z5" s="40">
        <f>N5*O5+P5*Q5+R5*S5+T5*U5+V5*W5+X5*Y5</f>
        <v>0</v>
      </c>
      <c r="AA5" s="40">
        <f t="shared" ref="AA5:AA36" si="0">RANK(Z5,$Z$5:$Z$171)</f>
        <v>1</v>
      </c>
      <c r="AB5" s="45"/>
      <c r="AC5" s="18"/>
      <c r="AD5" s="18"/>
      <c r="AE5" s="5"/>
    </row>
    <row r="6" spans="1:31">
      <c r="A6" s="18">
        <v>2</v>
      </c>
      <c r="B6" s="18"/>
      <c r="C6" s="18"/>
      <c r="D6" s="18"/>
      <c r="E6" s="18"/>
      <c r="F6" s="18"/>
      <c r="G6" s="18"/>
      <c r="H6" s="18"/>
      <c r="I6" s="18"/>
      <c r="J6" s="18"/>
      <c r="K6" s="18"/>
      <c r="L6" s="18"/>
      <c r="M6" s="40">
        <f t="shared" ref="M6:M69" ca="1" si="1">YEAR(TODAY())</f>
        <v>2019</v>
      </c>
      <c r="N6" s="41">
        <f>Spielleistung!X6</f>
        <v>1</v>
      </c>
      <c r="O6" s="40">
        <f>IF(C6&lt;&gt;0,VLOOKUP(M6-J6,Eingabemaske!$B$9:$I$28,2),0)</f>
        <v>0</v>
      </c>
      <c r="P6" s="41">
        <f>Physis!T6</f>
        <v>1</v>
      </c>
      <c r="Q6" s="40">
        <f>IF(C6&lt;&gt;0,VLOOKUP(M6-J6,Eingabemaske!$B$9:$I$28,3),0)</f>
        <v>0</v>
      </c>
      <c r="R6" s="41">
        <f>'Mirwald-Methode'!E5</f>
        <v>1</v>
      </c>
      <c r="S6" s="40">
        <f>IF(C6&lt;&gt;0,VLOOKUP(M6-J6,Eingabemaske!$B$9:$I$28,4),0)</f>
        <v>0</v>
      </c>
      <c r="T6" s="41">
        <f>'Relative Age'!F5</f>
        <v>1</v>
      </c>
      <c r="U6" s="40">
        <f>IF(C6&lt;&gt;0,VLOOKUP(M6-J6,Eingabemaske!$B$9:$I$28,5),0)</f>
        <v>0</v>
      </c>
      <c r="V6" s="41">
        <f>Trainingsalter!E5</f>
        <v>1</v>
      </c>
      <c r="W6" s="40">
        <f>IF(C6&lt;&gt;0,VLOOKUP(M6-J6,Eingabemaske!$B$9:$I$28,6),0)</f>
        <v>0</v>
      </c>
      <c r="X6" s="41">
        <f>Trainingsaufwand!E5</f>
        <v>1</v>
      </c>
      <c r="Y6" s="40">
        <f>IF(C6&lt;&gt;0,VLOOKUP(M6-J6,Eingabemaske!$B$9:$I$28,7),0)</f>
        <v>0</v>
      </c>
      <c r="Z6" s="40">
        <f t="shared" ref="Z6:Z69" si="2">N6*O6+P6*Q6+R6*S6+T6*U6+V6*W6+X6*Y6</f>
        <v>0</v>
      </c>
      <c r="AA6" s="40">
        <f t="shared" si="0"/>
        <v>1</v>
      </c>
      <c r="AB6" s="45"/>
      <c r="AC6" s="18"/>
      <c r="AD6" s="18"/>
      <c r="AE6" s="5"/>
    </row>
    <row r="7" spans="1:31">
      <c r="A7" s="18">
        <v>3</v>
      </c>
      <c r="B7" s="18"/>
      <c r="C7" s="18"/>
      <c r="D7" s="18"/>
      <c r="E7" s="18"/>
      <c r="F7" s="18"/>
      <c r="G7" s="18"/>
      <c r="H7" s="18"/>
      <c r="I7" s="18"/>
      <c r="J7" s="18"/>
      <c r="K7" s="18"/>
      <c r="L7" s="18"/>
      <c r="M7" s="40">
        <f t="shared" ca="1" si="1"/>
        <v>2019</v>
      </c>
      <c r="N7" s="41">
        <f>Spielleistung!X7</f>
        <v>1</v>
      </c>
      <c r="O7" s="40">
        <f>IF(C7&lt;&gt;0,VLOOKUP(M7-J7,Eingabemaske!$B$9:$I$28,2),0)</f>
        <v>0</v>
      </c>
      <c r="P7" s="41">
        <f>Physis!T7</f>
        <v>1</v>
      </c>
      <c r="Q7" s="40">
        <f>IF(C7&lt;&gt;0,VLOOKUP(M7-J7,Eingabemaske!$B$9:$I$28,3),0)</f>
        <v>0</v>
      </c>
      <c r="R7" s="41">
        <f>'Mirwald-Methode'!E6</f>
        <v>1</v>
      </c>
      <c r="S7" s="40">
        <f>IF(C7&lt;&gt;0,VLOOKUP(M7-J7,Eingabemaske!$B$9:$I$28,4),0)</f>
        <v>0</v>
      </c>
      <c r="T7" s="41">
        <f>'Relative Age'!F6</f>
        <v>1</v>
      </c>
      <c r="U7" s="40">
        <f>IF(C7&lt;&gt;0,VLOOKUP(M7-J7,Eingabemaske!$B$9:$I$28,5),0)</f>
        <v>0</v>
      </c>
      <c r="V7" s="41">
        <f>Trainingsalter!E6</f>
        <v>1</v>
      </c>
      <c r="W7" s="40">
        <f>IF(C7&lt;&gt;0,VLOOKUP(M7-J7,Eingabemaske!$B$9:$I$28,6),0)</f>
        <v>0</v>
      </c>
      <c r="X7" s="41">
        <f>Trainingsaufwand!E6</f>
        <v>1</v>
      </c>
      <c r="Y7" s="40">
        <f>IF(C7&lt;&gt;0,VLOOKUP(M7-J7,Eingabemaske!$B$9:$I$28,7),0)</f>
        <v>0</v>
      </c>
      <c r="Z7" s="40">
        <f t="shared" si="2"/>
        <v>0</v>
      </c>
      <c r="AA7" s="40">
        <f t="shared" si="0"/>
        <v>1</v>
      </c>
      <c r="AB7" s="45"/>
      <c r="AC7" s="18"/>
      <c r="AD7" s="18"/>
      <c r="AE7" s="5"/>
    </row>
    <row r="8" spans="1:31">
      <c r="A8" s="18">
        <v>4</v>
      </c>
      <c r="B8" s="18"/>
      <c r="C8" s="18"/>
      <c r="D8" s="18"/>
      <c r="E8" s="18"/>
      <c r="F8" s="18"/>
      <c r="G8" s="18"/>
      <c r="H8" s="18"/>
      <c r="I8" s="18"/>
      <c r="J8" s="18"/>
      <c r="K8" s="18"/>
      <c r="L8" s="18"/>
      <c r="M8" s="40">
        <f t="shared" ca="1" si="1"/>
        <v>2019</v>
      </c>
      <c r="N8" s="41">
        <f>Spielleistung!X8</f>
        <v>1</v>
      </c>
      <c r="O8" s="40">
        <f>IF(C8&lt;&gt;0,VLOOKUP(M8-J8,Eingabemaske!$B$9:$I$28,2),0)</f>
        <v>0</v>
      </c>
      <c r="P8" s="41">
        <f>Physis!T8</f>
        <v>1</v>
      </c>
      <c r="Q8" s="40">
        <f>IF(C8&lt;&gt;0,VLOOKUP(M8-J8,Eingabemaske!$B$9:$I$28,3),0)</f>
        <v>0</v>
      </c>
      <c r="R8" s="41">
        <f>'Mirwald-Methode'!E7</f>
        <v>1</v>
      </c>
      <c r="S8" s="40">
        <f>IF(C8&lt;&gt;0,VLOOKUP(M8-J8,Eingabemaske!$B$9:$I$28,4),0)</f>
        <v>0</v>
      </c>
      <c r="T8" s="41">
        <f>'Relative Age'!F7</f>
        <v>1</v>
      </c>
      <c r="U8" s="40">
        <f>IF(C8&lt;&gt;0,VLOOKUP(M8-J8,Eingabemaske!$B$9:$I$28,5),0)</f>
        <v>0</v>
      </c>
      <c r="V8" s="41">
        <f>Trainingsalter!E7</f>
        <v>1</v>
      </c>
      <c r="W8" s="40">
        <f>IF(C8&lt;&gt;0,VLOOKUP(M8-J8,Eingabemaske!$B$9:$I$28,6),0)</f>
        <v>0</v>
      </c>
      <c r="X8" s="41">
        <f>Trainingsaufwand!E7</f>
        <v>1</v>
      </c>
      <c r="Y8" s="40">
        <f>IF(C8&lt;&gt;0,VLOOKUP(M8-J8,Eingabemaske!$B$9:$I$28,7),0)</f>
        <v>0</v>
      </c>
      <c r="Z8" s="40">
        <f t="shared" si="2"/>
        <v>0</v>
      </c>
      <c r="AA8" s="40">
        <f t="shared" si="0"/>
        <v>1</v>
      </c>
      <c r="AB8" s="45"/>
      <c r="AC8" s="18"/>
      <c r="AD8" s="18"/>
      <c r="AE8" s="5"/>
    </row>
    <row r="9" spans="1:31">
      <c r="A9" s="18">
        <v>5</v>
      </c>
      <c r="B9" s="18"/>
      <c r="C9" s="18"/>
      <c r="D9" s="18"/>
      <c r="E9" s="18"/>
      <c r="F9" s="18"/>
      <c r="G9" s="18"/>
      <c r="H9" s="18"/>
      <c r="I9" s="18"/>
      <c r="J9" s="18"/>
      <c r="K9" s="18"/>
      <c r="L9" s="18"/>
      <c r="M9" s="40">
        <f t="shared" ca="1" si="1"/>
        <v>2019</v>
      </c>
      <c r="N9" s="41">
        <f>Spielleistung!X9</f>
        <v>1</v>
      </c>
      <c r="O9" s="40">
        <f>IF(C9&lt;&gt;0,VLOOKUP(M9-J9,Eingabemaske!$B$9:$I$28,2),0)</f>
        <v>0</v>
      </c>
      <c r="P9" s="41">
        <f>Physis!T9</f>
        <v>1</v>
      </c>
      <c r="Q9" s="40">
        <f>IF(C9&lt;&gt;0,VLOOKUP(M9-J9,Eingabemaske!$B$9:$I$28,3),0)</f>
        <v>0</v>
      </c>
      <c r="R9" s="41">
        <f>'Mirwald-Methode'!E8</f>
        <v>1</v>
      </c>
      <c r="S9" s="40">
        <f>IF(C9&lt;&gt;0,VLOOKUP(M9-J9,Eingabemaske!$B$9:$I$28,4),0)</f>
        <v>0</v>
      </c>
      <c r="T9" s="41">
        <f>'Relative Age'!F8</f>
        <v>1</v>
      </c>
      <c r="U9" s="40">
        <f>IF(C9&lt;&gt;0,VLOOKUP(M9-J9,Eingabemaske!$B$9:$I$28,5),0)</f>
        <v>0</v>
      </c>
      <c r="V9" s="41">
        <f>Trainingsalter!E8</f>
        <v>1</v>
      </c>
      <c r="W9" s="40">
        <f>IF(C9&lt;&gt;0,VLOOKUP(M9-J9,Eingabemaske!$B$9:$I$28,6),0)</f>
        <v>0</v>
      </c>
      <c r="X9" s="41">
        <f>Trainingsaufwand!E8</f>
        <v>1</v>
      </c>
      <c r="Y9" s="40">
        <f>IF(C9&lt;&gt;0,VLOOKUP(M9-J9,Eingabemaske!$B$9:$I$28,7),0)</f>
        <v>0</v>
      </c>
      <c r="Z9" s="40">
        <f t="shared" si="2"/>
        <v>0</v>
      </c>
      <c r="AA9" s="40">
        <f t="shared" si="0"/>
        <v>1</v>
      </c>
      <c r="AB9" s="45"/>
      <c r="AC9" s="18"/>
      <c r="AD9" s="18"/>
      <c r="AE9" s="5"/>
    </row>
    <row r="10" spans="1:31">
      <c r="A10" s="18">
        <v>6</v>
      </c>
      <c r="B10" s="18"/>
      <c r="C10" s="18"/>
      <c r="D10" s="18"/>
      <c r="E10" s="18"/>
      <c r="F10" s="18"/>
      <c r="G10" s="18"/>
      <c r="H10" s="18"/>
      <c r="I10" s="18"/>
      <c r="J10" s="18"/>
      <c r="K10" s="18"/>
      <c r="L10" s="18"/>
      <c r="M10" s="40">
        <f t="shared" ca="1" si="1"/>
        <v>2019</v>
      </c>
      <c r="N10" s="41">
        <f>Spielleistung!X10</f>
        <v>1</v>
      </c>
      <c r="O10" s="40">
        <f>IF(C10&lt;&gt;0,VLOOKUP(M10-J10,Eingabemaske!$B$9:$I$28,2),0)</f>
        <v>0</v>
      </c>
      <c r="P10" s="41">
        <f>Physis!T10</f>
        <v>1</v>
      </c>
      <c r="Q10" s="40">
        <f>IF(C10&lt;&gt;0,VLOOKUP(M10-J10,Eingabemaske!$B$9:$I$28,3),0)</f>
        <v>0</v>
      </c>
      <c r="R10" s="41">
        <f>'Mirwald-Methode'!E9</f>
        <v>1</v>
      </c>
      <c r="S10" s="40">
        <f>IF(C10&lt;&gt;0,VLOOKUP(M10-J10,Eingabemaske!$B$9:$I$28,4),0)</f>
        <v>0</v>
      </c>
      <c r="T10" s="41">
        <f>'Relative Age'!F9</f>
        <v>1</v>
      </c>
      <c r="U10" s="40">
        <f>IF(C10&lt;&gt;0,VLOOKUP(M10-J10,Eingabemaske!$B$9:$I$28,5),0)</f>
        <v>0</v>
      </c>
      <c r="V10" s="41">
        <f>Trainingsalter!E9</f>
        <v>1</v>
      </c>
      <c r="W10" s="40">
        <f>IF(C10&lt;&gt;0,VLOOKUP(M10-J10,Eingabemaske!$B$9:$I$28,6),0)</f>
        <v>0</v>
      </c>
      <c r="X10" s="41">
        <f>Trainingsaufwand!E9</f>
        <v>1</v>
      </c>
      <c r="Y10" s="40">
        <f>IF(C10&lt;&gt;0,VLOOKUP(M10-J10,Eingabemaske!$B$9:$I$28,7),0)</f>
        <v>0</v>
      </c>
      <c r="Z10" s="40">
        <f t="shared" si="2"/>
        <v>0</v>
      </c>
      <c r="AA10" s="40">
        <f t="shared" si="0"/>
        <v>1</v>
      </c>
      <c r="AB10" s="45"/>
      <c r="AC10" s="18"/>
      <c r="AD10" s="18"/>
      <c r="AE10" s="5"/>
    </row>
    <row r="11" spans="1:31">
      <c r="A11" s="18">
        <v>7</v>
      </c>
      <c r="B11" s="18"/>
      <c r="C11" s="18"/>
      <c r="D11" s="18"/>
      <c r="E11" s="18"/>
      <c r="F11" s="18"/>
      <c r="G11" s="18"/>
      <c r="H11" s="18"/>
      <c r="I11" s="18"/>
      <c r="J11" s="18"/>
      <c r="K11" s="18"/>
      <c r="L11" s="18"/>
      <c r="M11" s="40">
        <f t="shared" ca="1" si="1"/>
        <v>2019</v>
      </c>
      <c r="N11" s="41">
        <f>Spielleistung!X11</f>
        <v>1</v>
      </c>
      <c r="O11" s="40">
        <f>IF(C11&lt;&gt;0,VLOOKUP(M11-J11,Eingabemaske!$B$9:$I$28,2),0)</f>
        <v>0</v>
      </c>
      <c r="P11" s="41">
        <f>Physis!T11</f>
        <v>1</v>
      </c>
      <c r="Q11" s="40">
        <f>IF(C11&lt;&gt;0,VLOOKUP(M11-J11,Eingabemaske!$B$9:$I$28,3),0)</f>
        <v>0</v>
      </c>
      <c r="R11" s="41">
        <f>'Mirwald-Methode'!E10</f>
        <v>1</v>
      </c>
      <c r="S11" s="40">
        <f>IF(C11&lt;&gt;0,VLOOKUP(M11-J11,Eingabemaske!$B$9:$I$28,4),0)</f>
        <v>0</v>
      </c>
      <c r="T11" s="41">
        <f>'Relative Age'!F10</f>
        <v>1</v>
      </c>
      <c r="U11" s="40">
        <f>IF(C11&lt;&gt;0,VLOOKUP(M11-J11,Eingabemaske!$B$9:$I$28,5),0)</f>
        <v>0</v>
      </c>
      <c r="V11" s="41">
        <f>Trainingsalter!E10</f>
        <v>1</v>
      </c>
      <c r="W11" s="40">
        <f>IF(C11&lt;&gt;0,VLOOKUP(M11-J11,Eingabemaske!$B$9:$I$28,6),0)</f>
        <v>0</v>
      </c>
      <c r="X11" s="41">
        <f>Trainingsaufwand!E10</f>
        <v>1</v>
      </c>
      <c r="Y11" s="40">
        <f>IF(C11&lt;&gt;0,VLOOKUP(M11-J11,Eingabemaske!$B$9:$I$28,7),0)</f>
        <v>0</v>
      </c>
      <c r="Z11" s="40">
        <f t="shared" si="2"/>
        <v>0</v>
      </c>
      <c r="AA11" s="40">
        <f t="shared" si="0"/>
        <v>1</v>
      </c>
      <c r="AB11" s="45"/>
      <c r="AC11" s="18"/>
      <c r="AD11" s="18"/>
      <c r="AE11" s="5"/>
    </row>
    <row r="12" spans="1:31">
      <c r="A12" s="18">
        <v>8</v>
      </c>
      <c r="B12" s="18"/>
      <c r="C12" s="18"/>
      <c r="D12" s="18"/>
      <c r="E12" s="18"/>
      <c r="F12" s="18"/>
      <c r="G12" s="18"/>
      <c r="H12" s="18"/>
      <c r="I12" s="18"/>
      <c r="J12" s="18"/>
      <c r="K12" s="18"/>
      <c r="L12" s="18"/>
      <c r="M12" s="40">
        <f t="shared" ca="1" si="1"/>
        <v>2019</v>
      </c>
      <c r="N12" s="41">
        <f>Spielleistung!X12</f>
        <v>1</v>
      </c>
      <c r="O12" s="40">
        <f>IF(C12&lt;&gt;0,VLOOKUP(M12-J12,Eingabemaske!$B$9:$I$28,2),0)</f>
        <v>0</v>
      </c>
      <c r="P12" s="41">
        <f>Physis!T12</f>
        <v>1</v>
      </c>
      <c r="Q12" s="40">
        <f>IF(C12&lt;&gt;0,VLOOKUP(M12-J12,Eingabemaske!$B$9:$I$28,3),0)</f>
        <v>0</v>
      </c>
      <c r="R12" s="41">
        <f>'Mirwald-Methode'!E11</f>
        <v>1</v>
      </c>
      <c r="S12" s="40">
        <f>IF(C12&lt;&gt;0,VLOOKUP(M12-J12,Eingabemaske!$B$9:$I$28,4),0)</f>
        <v>0</v>
      </c>
      <c r="T12" s="41">
        <f>'Relative Age'!F11</f>
        <v>1</v>
      </c>
      <c r="U12" s="40">
        <f>IF(C12&lt;&gt;0,VLOOKUP(M12-J12,Eingabemaske!$B$9:$I$28,5),0)</f>
        <v>0</v>
      </c>
      <c r="V12" s="41">
        <f>Trainingsalter!E11</f>
        <v>1</v>
      </c>
      <c r="W12" s="40">
        <f>IF(C12&lt;&gt;0,VLOOKUP(M12-J12,Eingabemaske!$B$9:$I$28,6),0)</f>
        <v>0</v>
      </c>
      <c r="X12" s="41">
        <f>Trainingsaufwand!E11</f>
        <v>1</v>
      </c>
      <c r="Y12" s="40">
        <f>IF(C12&lt;&gt;0,VLOOKUP(M12-J12,Eingabemaske!$B$9:$I$28,7),0)</f>
        <v>0</v>
      </c>
      <c r="Z12" s="40">
        <f t="shared" si="2"/>
        <v>0</v>
      </c>
      <c r="AA12" s="40">
        <f t="shared" si="0"/>
        <v>1</v>
      </c>
      <c r="AB12" s="45"/>
      <c r="AC12" s="18"/>
      <c r="AD12" s="18"/>
      <c r="AE12" s="5"/>
    </row>
    <row r="13" spans="1:31">
      <c r="A13" s="18">
        <v>9</v>
      </c>
      <c r="B13" s="18"/>
      <c r="C13" s="18"/>
      <c r="D13" s="18"/>
      <c r="E13" s="18"/>
      <c r="F13" s="18"/>
      <c r="G13" s="18"/>
      <c r="H13" s="18"/>
      <c r="I13" s="18"/>
      <c r="J13" s="18"/>
      <c r="K13" s="18"/>
      <c r="L13" s="18"/>
      <c r="M13" s="40">
        <f t="shared" ca="1" si="1"/>
        <v>2019</v>
      </c>
      <c r="N13" s="41">
        <f>Spielleistung!X13</f>
        <v>1</v>
      </c>
      <c r="O13" s="40">
        <f>IF(C13&lt;&gt;0,VLOOKUP(M13-J13,Eingabemaske!$B$9:$I$28,2),0)</f>
        <v>0</v>
      </c>
      <c r="P13" s="41">
        <f>Physis!T13</f>
        <v>1</v>
      </c>
      <c r="Q13" s="40">
        <f>IF(C13&lt;&gt;0,VLOOKUP(M13-J13,Eingabemaske!$B$9:$I$28,3),0)</f>
        <v>0</v>
      </c>
      <c r="R13" s="41">
        <f>'Mirwald-Methode'!E12</f>
        <v>1</v>
      </c>
      <c r="S13" s="40">
        <f>IF(C13&lt;&gt;0,VLOOKUP(M13-J13,Eingabemaske!$B$9:$I$28,4),0)</f>
        <v>0</v>
      </c>
      <c r="T13" s="41">
        <f>'Relative Age'!F12</f>
        <v>1</v>
      </c>
      <c r="U13" s="40">
        <f>IF(C13&lt;&gt;0,VLOOKUP(M13-J13,Eingabemaske!$B$9:$I$28,5),0)</f>
        <v>0</v>
      </c>
      <c r="V13" s="41">
        <f>Trainingsalter!E12</f>
        <v>1</v>
      </c>
      <c r="W13" s="40">
        <f>IF(C13&lt;&gt;0,VLOOKUP(M13-J13,Eingabemaske!$B$9:$I$28,6),0)</f>
        <v>0</v>
      </c>
      <c r="X13" s="41">
        <f>Trainingsaufwand!E12</f>
        <v>1</v>
      </c>
      <c r="Y13" s="40">
        <f>IF(C13&lt;&gt;0,VLOOKUP(M13-J13,Eingabemaske!$B$9:$I$28,7),0)</f>
        <v>0</v>
      </c>
      <c r="Z13" s="40">
        <f t="shared" si="2"/>
        <v>0</v>
      </c>
      <c r="AA13" s="40">
        <f t="shared" si="0"/>
        <v>1</v>
      </c>
      <c r="AB13" s="45"/>
      <c r="AC13" s="18"/>
      <c r="AD13" s="18"/>
      <c r="AE13" s="5"/>
    </row>
    <row r="14" spans="1:31">
      <c r="A14" s="18">
        <v>10</v>
      </c>
      <c r="B14" s="18"/>
      <c r="C14" s="18"/>
      <c r="D14" s="18"/>
      <c r="E14" s="18"/>
      <c r="F14" s="18"/>
      <c r="G14" s="18"/>
      <c r="H14" s="18"/>
      <c r="I14" s="18"/>
      <c r="J14" s="18"/>
      <c r="K14" s="18"/>
      <c r="L14" s="18"/>
      <c r="M14" s="40">
        <f t="shared" ca="1" si="1"/>
        <v>2019</v>
      </c>
      <c r="N14" s="41">
        <f>Spielleistung!X14</f>
        <v>1</v>
      </c>
      <c r="O14" s="40">
        <f>IF(C14&lt;&gt;0,VLOOKUP(M14-J14,Eingabemaske!$B$9:$I$28,2),0)</f>
        <v>0</v>
      </c>
      <c r="P14" s="41">
        <f>Physis!T14</f>
        <v>1</v>
      </c>
      <c r="Q14" s="40">
        <f>IF(C14&lt;&gt;0,VLOOKUP(M14-J14,Eingabemaske!$B$9:$I$28,3),0)</f>
        <v>0</v>
      </c>
      <c r="R14" s="41">
        <f>'Mirwald-Methode'!E13</f>
        <v>1</v>
      </c>
      <c r="S14" s="40">
        <f>IF(C14&lt;&gt;0,VLOOKUP(M14-J14,Eingabemaske!$B$9:$I$28,4),0)</f>
        <v>0</v>
      </c>
      <c r="T14" s="41">
        <f>'Relative Age'!F13</f>
        <v>1</v>
      </c>
      <c r="U14" s="40">
        <f>IF(C14&lt;&gt;0,VLOOKUP(M14-J14,Eingabemaske!$B$9:$I$28,5),0)</f>
        <v>0</v>
      </c>
      <c r="V14" s="41">
        <f>Trainingsalter!E13</f>
        <v>1</v>
      </c>
      <c r="W14" s="40">
        <f>IF(C14&lt;&gt;0,VLOOKUP(M14-J14,Eingabemaske!$B$9:$I$28,6),0)</f>
        <v>0</v>
      </c>
      <c r="X14" s="41">
        <f>Trainingsaufwand!E13</f>
        <v>1</v>
      </c>
      <c r="Y14" s="40">
        <f>IF(C14&lt;&gt;0,VLOOKUP(M14-J14,Eingabemaske!$B$9:$I$28,7),0)</f>
        <v>0</v>
      </c>
      <c r="Z14" s="40">
        <f t="shared" si="2"/>
        <v>0</v>
      </c>
      <c r="AA14" s="40">
        <f t="shared" si="0"/>
        <v>1</v>
      </c>
      <c r="AB14" s="45"/>
      <c r="AC14" s="18"/>
      <c r="AD14" s="18"/>
      <c r="AE14" s="5"/>
    </row>
    <row r="15" spans="1:31">
      <c r="A15" s="18">
        <v>11</v>
      </c>
      <c r="B15" s="18"/>
      <c r="C15" s="18"/>
      <c r="D15" s="18"/>
      <c r="E15" s="18"/>
      <c r="F15" s="18"/>
      <c r="G15" s="18"/>
      <c r="H15" s="18"/>
      <c r="I15" s="18"/>
      <c r="J15" s="18"/>
      <c r="K15" s="18"/>
      <c r="L15" s="18"/>
      <c r="M15" s="40">
        <f t="shared" ca="1" si="1"/>
        <v>2019</v>
      </c>
      <c r="N15" s="41">
        <f>Spielleistung!X15</f>
        <v>1</v>
      </c>
      <c r="O15" s="40">
        <f>IF(C15&lt;&gt;0,VLOOKUP(M15-J15,Eingabemaske!$B$9:$I$28,2),0)</f>
        <v>0</v>
      </c>
      <c r="P15" s="41">
        <f>Physis!T15</f>
        <v>1</v>
      </c>
      <c r="Q15" s="40">
        <f>IF(C15&lt;&gt;0,VLOOKUP(M15-J15,Eingabemaske!$B$9:$I$28,3),0)</f>
        <v>0</v>
      </c>
      <c r="R15" s="41">
        <f>'Mirwald-Methode'!E14</f>
        <v>1</v>
      </c>
      <c r="S15" s="40">
        <f>IF(C15&lt;&gt;0,VLOOKUP(M15-J15,Eingabemaske!$B$9:$I$28,4),0)</f>
        <v>0</v>
      </c>
      <c r="T15" s="41">
        <f>'Relative Age'!F14</f>
        <v>1</v>
      </c>
      <c r="U15" s="40">
        <f>IF(C15&lt;&gt;0,VLOOKUP(M15-J15,Eingabemaske!$B$9:$I$28,5),0)</f>
        <v>0</v>
      </c>
      <c r="V15" s="41">
        <f>Trainingsalter!E14</f>
        <v>1</v>
      </c>
      <c r="W15" s="40">
        <f>IF(C15&lt;&gt;0,VLOOKUP(M15-J15,Eingabemaske!$B$9:$I$28,6),0)</f>
        <v>0</v>
      </c>
      <c r="X15" s="41">
        <f>Trainingsaufwand!E14</f>
        <v>1</v>
      </c>
      <c r="Y15" s="40">
        <f>IF(C15&lt;&gt;0,VLOOKUP(M15-J15,Eingabemaske!$B$9:$I$28,7),0)</f>
        <v>0</v>
      </c>
      <c r="Z15" s="40">
        <f t="shared" si="2"/>
        <v>0</v>
      </c>
      <c r="AA15" s="40">
        <f t="shared" si="0"/>
        <v>1</v>
      </c>
      <c r="AB15" s="45"/>
      <c r="AC15" s="18"/>
      <c r="AD15" s="18"/>
      <c r="AE15" s="5"/>
    </row>
    <row r="16" spans="1:31">
      <c r="A16" s="18">
        <v>12</v>
      </c>
      <c r="B16" s="18"/>
      <c r="C16" s="18"/>
      <c r="D16" s="18"/>
      <c r="E16" s="18"/>
      <c r="F16" s="18"/>
      <c r="G16" s="18"/>
      <c r="H16" s="18"/>
      <c r="I16" s="18"/>
      <c r="J16" s="18"/>
      <c r="K16" s="18"/>
      <c r="L16" s="18"/>
      <c r="M16" s="40">
        <f t="shared" ca="1" si="1"/>
        <v>2019</v>
      </c>
      <c r="N16" s="41">
        <f>Spielleistung!X16</f>
        <v>1</v>
      </c>
      <c r="O16" s="40">
        <f>IF(C16&lt;&gt;0,VLOOKUP(M16-J16,Eingabemaske!$B$9:$I$28,2),0)</f>
        <v>0</v>
      </c>
      <c r="P16" s="41">
        <f>Physis!T16</f>
        <v>1</v>
      </c>
      <c r="Q16" s="40">
        <f>IF(C16&lt;&gt;0,VLOOKUP(M16-J16,Eingabemaske!$B$9:$I$28,3),0)</f>
        <v>0</v>
      </c>
      <c r="R16" s="41">
        <f>'Mirwald-Methode'!E15</f>
        <v>1</v>
      </c>
      <c r="S16" s="40">
        <f>IF(C16&lt;&gt;0,VLOOKUP(M16-J16,Eingabemaske!$B$9:$I$28,4),0)</f>
        <v>0</v>
      </c>
      <c r="T16" s="41">
        <f>'Relative Age'!F15</f>
        <v>1</v>
      </c>
      <c r="U16" s="40">
        <f>IF(C16&lt;&gt;0,VLOOKUP(M16-J16,Eingabemaske!$B$9:$I$28,5),0)</f>
        <v>0</v>
      </c>
      <c r="V16" s="41">
        <f>Trainingsalter!E15</f>
        <v>1</v>
      </c>
      <c r="W16" s="40">
        <f>IF(C16&lt;&gt;0,VLOOKUP(M16-J16,Eingabemaske!$B$9:$I$28,6),0)</f>
        <v>0</v>
      </c>
      <c r="X16" s="41">
        <f>Trainingsaufwand!E15</f>
        <v>1</v>
      </c>
      <c r="Y16" s="40">
        <f>IF(C16&lt;&gt;0,VLOOKUP(M16-J16,Eingabemaske!$B$9:$I$28,7),0)</f>
        <v>0</v>
      </c>
      <c r="Z16" s="40">
        <f t="shared" si="2"/>
        <v>0</v>
      </c>
      <c r="AA16" s="40">
        <f t="shared" si="0"/>
        <v>1</v>
      </c>
      <c r="AB16" s="45"/>
      <c r="AC16" s="18"/>
      <c r="AD16" s="18"/>
      <c r="AE16" s="5"/>
    </row>
    <row r="17" spans="1:31">
      <c r="A17" s="18">
        <v>13</v>
      </c>
      <c r="B17" s="18"/>
      <c r="C17" s="18"/>
      <c r="D17" s="18"/>
      <c r="E17" s="18"/>
      <c r="F17" s="18"/>
      <c r="G17" s="18"/>
      <c r="H17" s="18"/>
      <c r="I17" s="18"/>
      <c r="J17" s="18"/>
      <c r="K17" s="18"/>
      <c r="L17" s="18"/>
      <c r="M17" s="40">
        <f t="shared" ca="1" si="1"/>
        <v>2019</v>
      </c>
      <c r="N17" s="41">
        <f>Spielleistung!X17</f>
        <v>1</v>
      </c>
      <c r="O17" s="40">
        <f>IF(C17&lt;&gt;0,VLOOKUP(M17-J17,Eingabemaske!$B$9:$I$28,2),0)</f>
        <v>0</v>
      </c>
      <c r="P17" s="41">
        <f>Physis!T17</f>
        <v>1</v>
      </c>
      <c r="Q17" s="40">
        <f>IF(C17&lt;&gt;0,VLOOKUP(M17-J17,Eingabemaske!$B$9:$I$28,3),0)</f>
        <v>0</v>
      </c>
      <c r="R17" s="41">
        <f>'Mirwald-Methode'!E16</f>
        <v>1</v>
      </c>
      <c r="S17" s="40">
        <f>IF(C17&lt;&gt;0,VLOOKUP(M17-J17,Eingabemaske!$B$9:$I$28,4),0)</f>
        <v>0</v>
      </c>
      <c r="T17" s="41">
        <f>'Relative Age'!F16</f>
        <v>1</v>
      </c>
      <c r="U17" s="40">
        <f>IF(C17&lt;&gt;0,VLOOKUP(M17-J17,Eingabemaske!$B$9:$I$28,5),0)</f>
        <v>0</v>
      </c>
      <c r="V17" s="41">
        <f>Trainingsalter!E16</f>
        <v>1</v>
      </c>
      <c r="W17" s="40">
        <f>IF(C17&lt;&gt;0,VLOOKUP(M17-J17,Eingabemaske!$B$9:$I$28,6),0)</f>
        <v>0</v>
      </c>
      <c r="X17" s="41">
        <f>Trainingsaufwand!E16</f>
        <v>1</v>
      </c>
      <c r="Y17" s="40">
        <f>IF(C17&lt;&gt;0,VLOOKUP(M17-J17,Eingabemaske!$B$9:$I$28,7),0)</f>
        <v>0</v>
      </c>
      <c r="Z17" s="40">
        <f t="shared" si="2"/>
        <v>0</v>
      </c>
      <c r="AA17" s="40">
        <f t="shared" si="0"/>
        <v>1</v>
      </c>
      <c r="AB17" s="45"/>
      <c r="AC17" s="18"/>
      <c r="AD17" s="18"/>
      <c r="AE17" s="5"/>
    </row>
    <row r="18" spans="1:31">
      <c r="A18" s="18">
        <v>14</v>
      </c>
      <c r="B18" s="18"/>
      <c r="C18" s="18"/>
      <c r="D18" s="18"/>
      <c r="E18" s="18"/>
      <c r="F18" s="18"/>
      <c r="G18" s="18"/>
      <c r="H18" s="18"/>
      <c r="I18" s="18"/>
      <c r="J18" s="18"/>
      <c r="K18" s="18"/>
      <c r="L18" s="18"/>
      <c r="M18" s="40">
        <f t="shared" ca="1" si="1"/>
        <v>2019</v>
      </c>
      <c r="N18" s="41">
        <f>Spielleistung!X18</f>
        <v>1</v>
      </c>
      <c r="O18" s="40">
        <f>IF(C18&lt;&gt;0,VLOOKUP(M18-J18,Eingabemaske!$B$9:$I$28,2),0)</f>
        <v>0</v>
      </c>
      <c r="P18" s="41">
        <f>Physis!T18</f>
        <v>1</v>
      </c>
      <c r="Q18" s="40">
        <f>IF(C18&lt;&gt;0,VLOOKUP(M18-J18,Eingabemaske!$B$9:$I$28,3),0)</f>
        <v>0</v>
      </c>
      <c r="R18" s="41">
        <f>'Mirwald-Methode'!E17</f>
        <v>1</v>
      </c>
      <c r="S18" s="40">
        <f>IF(C18&lt;&gt;0,VLOOKUP(M18-J18,Eingabemaske!$B$9:$I$28,4),0)</f>
        <v>0</v>
      </c>
      <c r="T18" s="41">
        <f>'Relative Age'!F17</f>
        <v>1</v>
      </c>
      <c r="U18" s="40">
        <f>IF(C18&lt;&gt;0,VLOOKUP(M18-J18,Eingabemaske!$B$9:$I$28,5),0)</f>
        <v>0</v>
      </c>
      <c r="V18" s="41">
        <f>Trainingsalter!E17</f>
        <v>1</v>
      </c>
      <c r="W18" s="40">
        <f>IF(C18&lt;&gt;0,VLOOKUP(M18-J18,Eingabemaske!$B$9:$I$28,6),0)</f>
        <v>0</v>
      </c>
      <c r="X18" s="41">
        <f>Trainingsaufwand!E17</f>
        <v>1</v>
      </c>
      <c r="Y18" s="40">
        <f>IF(C18&lt;&gt;0,VLOOKUP(M18-J18,Eingabemaske!$B$9:$I$28,7),0)</f>
        <v>0</v>
      </c>
      <c r="Z18" s="40">
        <f t="shared" si="2"/>
        <v>0</v>
      </c>
      <c r="AA18" s="40">
        <f t="shared" si="0"/>
        <v>1</v>
      </c>
      <c r="AB18" s="45"/>
      <c r="AC18" s="18"/>
      <c r="AD18" s="18"/>
      <c r="AE18" s="5"/>
    </row>
    <row r="19" spans="1:31">
      <c r="A19" s="18">
        <v>15</v>
      </c>
      <c r="B19" s="18"/>
      <c r="C19" s="18"/>
      <c r="D19" s="18"/>
      <c r="E19" s="18"/>
      <c r="F19" s="18"/>
      <c r="G19" s="18"/>
      <c r="H19" s="18"/>
      <c r="I19" s="18"/>
      <c r="J19" s="18"/>
      <c r="K19" s="18"/>
      <c r="L19" s="18"/>
      <c r="M19" s="40">
        <f t="shared" ca="1" si="1"/>
        <v>2019</v>
      </c>
      <c r="N19" s="41">
        <f>Spielleistung!X19</f>
        <v>1</v>
      </c>
      <c r="O19" s="40">
        <f>IF(C19&lt;&gt;0,VLOOKUP(M19-J19,Eingabemaske!$B$9:$I$28,2),0)</f>
        <v>0</v>
      </c>
      <c r="P19" s="41">
        <f>Physis!T19</f>
        <v>1</v>
      </c>
      <c r="Q19" s="40">
        <f>IF(C19&lt;&gt;0,VLOOKUP(M19-J19,Eingabemaske!$B$9:$I$28,3),0)</f>
        <v>0</v>
      </c>
      <c r="R19" s="41">
        <f>'Mirwald-Methode'!E18</f>
        <v>1</v>
      </c>
      <c r="S19" s="40">
        <f>IF(C19&lt;&gt;0,VLOOKUP(M19-J19,Eingabemaske!$B$9:$I$28,4),0)</f>
        <v>0</v>
      </c>
      <c r="T19" s="41">
        <f>'Relative Age'!F18</f>
        <v>1</v>
      </c>
      <c r="U19" s="40">
        <f>IF(C19&lt;&gt;0,VLOOKUP(M19-J19,Eingabemaske!$B$9:$I$28,5),0)</f>
        <v>0</v>
      </c>
      <c r="V19" s="41">
        <f>Trainingsalter!E18</f>
        <v>1</v>
      </c>
      <c r="W19" s="40">
        <f>IF(C19&lt;&gt;0,VLOOKUP(M19-J19,Eingabemaske!$B$9:$I$28,6),0)</f>
        <v>0</v>
      </c>
      <c r="X19" s="41">
        <f>Trainingsaufwand!E18</f>
        <v>1</v>
      </c>
      <c r="Y19" s="40">
        <f>IF(C19&lt;&gt;0,VLOOKUP(M19-J19,Eingabemaske!$B$9:$I$28,7),0)</f>
        <v>0</v>
      </c>
      <c r="Z19" s="40">
        <f t="shared" si="2"/>
        <v>0</v>
      </c>
      <c r="AA19" s="40">
        <f t="shared" si="0"/>
        <v>1</v>
      </c>
      <c r="AB19" s="45"/>
      <c r="AC19" s="18"/>
      <c r="AD19" s="18"/>
      <c r="AE19" s="5"/>
    </row>
    <row r="20" spans="1:31">
      <c r="A20" s="18">
        <v>16</v>
      </c>
      <c r="B20" s="18"/>
      <c r="C20" s="18"/>
      <c r="D20" s="18"/>
      <c r="E20" s="18"/>
      <c r="F20" s="18"/>
      <c r="G20" s="18"/>
      <c r="H20" s="18"/>
      <c r="I20" s="18"/>
      <c r="J20" s="18"/>
      <c r="K20" s="18"/>
      <c r="L20" s="18"/>
      <c r="M20" s="40">
        <f t="shared" ca="1" si="1"/>
        <v>2019</v>
      </c>
      <c r="N20" s="41">
        <f>Spielleistung!X20</f>
        <v>1</v>
      </c>
      <c r="O20" s="40">
        <f>IF(C20&lt;&gt;0,VLOOKUP(M20-J20,Eingabemaske!$B$9:$I$28,2),0)</f>
        <v>0</v>
      </c>
      <c r="P20" s="41">
        <f>Physis!T20</f>
        <v>1</v>
      </c>
      <c r="Q20" s="40">
        <f>IF(C20&lt;&gt;0,VLOOKUP(M20-J20,Eingabemaske!$B$9:$I$28,3),0)</f>
        <v>0</v>
      </c>
      <c r="R20" s="41">
        <f>'Mirwald-Methode'!E19</f>
        <v>1</v>
      </c>
      <c r="S20" s="40">
        <f>IF(C20&lt;&gt;0,VLOOKUP(M20-J20,Eingabemaske!$B$9:$I$28,4),0)</f>
        <v>0</v>
      </c>
      <c r="T20" s="41">
        <f>'Relative Age'!F19</f>
        <v>1</v>
      </c>
      <c r="U20" s="40">
        <f>IF(C20&lt;&gt;0,VLOOKUP(M20-J20,Eingabemaske!$B$9:$I$28,5),0)</f>
        <v>0</v>
      </c>
      <c r="V20" s="41">
        <f>Trainingsalter!E19</f>
        <v>1</v>
      </c>
      <c r="W20" s="40">
        <f>IF(C20&lt;&gt;0,VLOOKUP(M20-J20,Eingabemaske!$B$9:$I$28,6),0)</f>
        <v>0</v>
      </c>
      <c r="X20" s="41">
        <f>Trainingsaufwand!E19</f>
        <v>1</v>
      </c>
      <c r="Y20" s="40">
        <f>IF(C20&lt;&gt;0,VLOOKUP(M20-J20,Eingabemaske!$B$9:$I$28,7),0)</f>
        <v>0</v>
      </c>
      <c r="Z20" s="40">
        <f t="shared" si="2"/>
        <v>0</v>
      </c>
      <c r="AA20" s="40">
        <f t="shared" si="0"/>
        <v>1</v>
      </c>
      <c r="AB20" s="45"/>
      <c r="AC20" s="18"/>
      <c r="AD20" s="18"/>
      <c r="AE20" s="5"/>
    </row>
    <row r="21" spans="1:31">
      <c r="A21" s="18">
        <v>17</v>
      </c>
      <c r="B21" s="18"/>
      <c r="C21" s="18"/>
      <c r="D21" s="18"/>
      <c r="E21" s="18"/>
      <c r="F21" s="18"/>
      <c r="G21" s="18"/>
      <c r="H21" s="18"/>
      <c r="I21" s="18"/>
      <c r="J21" s="18"/>
      <c r="K21" s="18"/>
      <c r="L21" s="18"/>
      <c r="M21" s="40">
        <f t="shared" ca="1" si="1"/>
        <v>2019</v>
      </c>
      <c r="N21" s="41">
        <f>Spielleistung!X21</f>
        <v>1</v>
      </c>
      <c r="O21" s="40">
        <f>IF(C21&lt;&gt;0,VLOOKUP(M21-J21,Eingabemaske!$B$9:$I$28,2),0)</f>
        <v>0</v>
      </c>
      <c r="P21" s="41">
        <f>Physis!T21</f>
        <v>1</v>
      </c>
      <c r="Q21" s="40">
        <f>IF(C21&lt;&gt;0,VLOOKUP(M21-J21,Eingabemaske!$B$9:$I$28,3),0)</f>
        <v>0</v>
      </c>
      <c r="R21" s="41">
        <f>'Mirwald-Methode'!E20</f>
        <v>1</v>
      </c>
      <c r="S21" s="40">
        <f>IF(C21&lt;&gt;0,VLOOKUP(M21-J21,Eingabemaske!$B$9:$I$28,4),0)</f>
        <v>0</v>
      </c>
      <c r="T21" s="41">
        <f>'Relative Age'!F20</f>
        <v>1</v>
      </c>
      <c r="U21" s="40">
        <f>IF(C21&lt;&gt;0,VLOOKUP(M21-J21,Eingabemaske!$B$9:$I$28,5),0)</f>
        <v>0</v>
      </c>
      <c r="V21" s="41">
        <f>Trainingsalter!E20</f>
        <v>1</v>
      </c>
      <c r="W21" s="40">
        <f>IF(C21&lt;&gt;0,VLOOKUP(M21-J21,Eingabemaske!$B$9:$I$28,6),0)</f>
        <v>0</v>
      </c>
      <c r="X21" s="41">
        <f>Trainingsaufwand!E20</f>
        <v>1</v>
      </c>
      <c r="Y21" s="40">
        <f>IF(C21&lt;&gt;0,VLOOKUP(M21-J21,Eingabemaske!$B$9:$I$28,7),0)</f>
        <v>0</v>
      </c>
      <c r="Z21" s="40">
        <f t="shared" si="2"/>
        <v>0</v>
      </c>
      <c r="AA21" s="40">
        <f t="shared" si="0"/>
        <v>1</v>
      </c>
      <c r="AB21" s="45"/>
      <c r="AC21" s="18"/>
      <c r="AD21" s="18"/>
      <c r="AE21" s="5"/>
    </row>
    <row r="22" spans="1:31">
      <c r="A22" s="18">
        <v>18</v>
      </c>
      <c r="B22" s="18"/>
      <c r="C22" s="18"/>
      <c r="D22" s="18"/>
      <c r="E22" s="18"/>
      <c r="F22" s="18"/>
      <c r="G22" s="18"/>
      <c r="H22" s="18"/>
      <c r="I22" s="18"/>
      <c r="J22" s="18"/>
      <c r="K22" s="18"/>
      <c r="L22" s="18"/>
      <c r="M22" s="40">
        <f t="shared" ca="1" si="1"/>
        <v>2019</v>
      </c>
      <c r="N22" s="41">
        <f>Spielleistung!X22</f>
        <v>1</v>
      </c>
      <c r="O22" s="40">
        <f>IF(C22&lt;&gt;0,VLOOKUP(M22-J22,Eingabemaske!$B$9:$I$28,2),0)</f>
        <v>0</v>
      </c>
      <c r="P22" s="41">
        <f>Physis!T22</f>
        <v>1</v>
      </c>
      <c r="Q22" s="40">
        <f>IF(C22&lt;&gt;0,VLOOKUP(M22-J22,Eingabemaske!$B$9:$I$28,3),0)</f>
        <v>0</v>
      </c>
      <c r="R22" s="41">
        <f>'Mirwald-Methode'!E21</f>
        <v>1</v>
      </c>
      <c r="S22" s="40">
        <f>IF(C22&lt;&gt;0,VLOOKUP(M22-J22,Eingabemaske!$B$9:$I$28,4),0)</f>
        <v>0</v>
      </c>
      <c r="T22" s="41">
        <f>'Relative Age'!F21</f>
        <v>1</v>
      </c>
      <c r="U22" s="40">
        <f>IF(C22&lt;&gt;0,VLOOKUP(M22-J22,Eingabemaske!$B$9:$I$28,5),0)</f>
        <v>0</v>
      </c>
      <c r="V22" s="41">
        <f>Trainingsalter!E21</f>
        <v>1</v>
      </c>
      <c r="W22" s="40">
        <f>IF(C22&lt;&gt;0,VLOOKUP(M22-J22,Eingabemaske!$B$9:$I$28,6),0)</f>
        <v>0</v>
      </c>
      <c r="X22" s="41">
        <f>Trainingsaufwand!E21</f>
        <v>1</v>
      </c>
      <c r="Y22" s="40">
        <f>IF(C22&lt;&gt;0,VLOOKUP(M22-J22,Eingabemaske!$B$9:$I$28,7),0)</f>
        <v>0</v>
      </c>
      <c r="Z22" s="40">
        <f t="shared" si="2"/>
        <v>0</v>
      </c>
      <c r="AA22" s="40">
        <f t="shared" si="0"/>
        <v>1</v>
      </c>
      <c r="AB22" s="45"/>
      <c r="AC22" s="18"/>
      <c r="AD22" s="18"/>
      <c r="AE22" s="5"/>
    </row>
    <row r="23" spans="1:31">
      <c r="A23" s="18">
        <v>19</v>
      </c>
      <c r="B23" s="18"/>
      <c r="C23" s="18"/>
      <c r="D23" s="18"/>
      <c r="E23" s="18"/>
      <c r="F23" s="18"/>
      <c r="G23" s="18"/>
      <c r="H23" s="18"/>
      <c r="I23" s="18"/>
      <c r="J23" s="18"/>
      <c r="K23" s="18"/>
      <c r="L23" s="18"/>
      <c r="M23" s="40">
        <f t="shared" ca="1" si="1"/>
        <v>2019</v>
      </c>
      <c r="N23" s="41">
        <f>Spielleistung!X23</f>
        <v>1</v>
      </c>
      <c r="O23" s="40">
        <f>IF(C23&lt;&gt;0,VLOOKUP(M23-J23,Eingabemaske!$B$9:$I$28,2),0)</f>
        <v>0</v>
      </c>
      <c r="P23" s="41">
        <f>Physis!T23</f>
        <v>1</v>
      </c>
      <c r="Q23" s="40">
        <f>IF(C23&lt;&gt;0,VLOOKUP(M23-J23,Eingabemaske!$B$9:$I$28,3),0)</f>
        <v>0</v>
      </c>
      <c r="R23" s="41">
        <f>'Mirwald-Methode'!E22</f>
        <v>1</v>
      </c>
      <c r="S23" s="40">
        <f>IF(C23&lt;&gt;0,VLOOKUP(M23-J23,Eingabemaske!$B$9:$I$28,4),0)</f>
        <v>0</v>
      </c>
      <c r="T23" s="41">
        <f>'Relative Age'!F22</f>
        <v>1</v>
      </c>
      <c r="U23" s="40">
        <f>IF(C23&lt;&gt;0,VLOOKUP(M23-J23,Eingabemaske!$B$9:$I$28,5),0)</f>
        <v>0</v>
      </c>
      <c r="V23" s="41">
        <f>Trainingsalter!E22</f>
        <v>1</v>
      </c>
      <c r="W23" s="40">
        <f>IF(C23&lt;&gt;0,VLOOKUP(M23-J23,Eingabemaske!$B$9:$I$28,6),0)</f>
        <v>0</v>
      </c>
      <c r="X23" s="41">
        <f>Trainingsaufwand!E22</f>
        <v>1</v>
      </c>
      <c r="Y23" s="40">
        <f>IF(C23&lt;&gt;0,VLOOKUP(M23-J23,Eingabemaske!$B$9:$I$28,7),0)</f>
        <v>0</v>
      </c>
      <c r="Z23" s="40">
        <f t="shared" si="2"/>
        <v>0</v>
      </c>
      <c r="AA23" s="40">
        <f t="shared" si="0"/>
        <v>1</v>
      </c>
      <c r="AB23" s="45"/>
      <c r="AC23" s="18"/>
      <c r="AD23" s="18"/>
      <c r="AE23" s="5"/>
    </row>
    <row r="24" spans="1:31">
      <c r="A24" s="18">
        <v>20</v>
      </c>
      <c r="B24" s="18"/>
      <c r="C24" s="18"/>
      <c r="D24" s="18"/>
      <c r="E24" s="18"/>
      <c r="F24" s="18"/>
      <c r="G24" s="18"/>
      <c r="H24" s="18"/>
      <c r="I24" s="18"/>
      <c r="J24" s="18"/>
      <c r="K24" s="18"/>
      <c r="L24" s="18"/>
      <c r="M24" s="40">
        <f t="shared" ca="1" si="1"/>
        <v>2019</v>
      </c>
      <c r="N24" s="41">
        <f>Spielleistung!X24</f>
        <v>1</v>
      </c>
      <c r="O24" s="40">
        <f>IF(C24&lt;&gt;0,VLOOKUP(M24-J24,Eingabemaske!$B$9:$I$28,2),0)</f>
        <v>0</v>
      </c>
      <c r="P24" s="41">
        <f>Physis!T24</f>
        <v>1</v>
      </c>
      <c r="Q24" s="40">
        <f>IF(C24&lt;&gt;0,VLOOKUP(M24-J24,Eingabemaske!$B$9:$I$28,3),0)</f>
        <v>0</v>
      </c>
      <c r="R24" s="41">
        <f>'Mirwald-Methode'!E23</f>
        <v>1</v>
      </c>
      <c r="S24" s="40">
        <f>IF(C24&lt;&gt;0,VLOOKUP(M24-J24,Eingabemaske!$B$9:$I$28,4),0)</f>
        <v>0</v>
      </c>
      <c r="T24" s="41">
        <f>'Relative Age'!F23</f>
        <v>1</v>
      </c>
      <c r="U24" s="40">
        <f>IF(C24&lt;&gt;0,VLOOKUP(M24-J24,Eingabemaske!$B$9:$I$28,5),0)</f>
        <v>0</v>
      </c>
      <c r="V24" s="41">
        <f>Trainingsalter!E23</f>
        <v>1</v>
      </c>
      <c r="W24" s="40">
        <f>IF(C24&lt;&gt;0,VLOOKUP(M24-J24,Eingabemaske!$B$9:$I$28,6),0)</f>
        <v>0</v>
      </c>
      <c r="X24" s="41">
        <f>Trainingsaufwand!E23</f>
        <v>1</v>
      </c>
      <c r="Y24" s="40">
        <f>IF(C24&lt;&gt;0,VLOOKUP(M24-J24,Eingabemaske!$B$9:$I$28,7),0)</f>
        <v>0</v>
      </c>
      <c r="Z24" s="40">
        <f t="shared" si="2"/>
        <v>0</v>
      </c>
      <c r="AA24" s="40">
        <f t="shared" si="0"/>
        <v>1</v>
      </c>
      <c r="AB24" s="45"/>
      <c r="AC24" s="18"/>
      <c r="AD24" s="18"/>
      <c r="AE24" s="5"/>
    </row>
    <row r="25" spans="1:31">
      <c r="A25" s="18">
        <v>21</v>
      </c>
      <c r="B25" s="18"/>
      <c r="C25" s="18"/>
      <c r="D25" s="18"/>
      <c r="E25" s="18"/>
      <c r="F25" s="18"/>
      <c r="G25" s="18"/>
      <c r="H25" s="18"/>
      <c r="I25" s="18"/>
      <c r="J25" s="18"/>
      <c r="K25" s="18"/>
      <c r="L25" s="18"/>
      <c r="M25" s="40">
        <f t="shared" ca="1" si="1"/>
        <v>2019</v>
      </c>
      <c r="N25" s="41">
        <f>Spielleistung!X25</f>
        <v>1</v>
      </c>
      <c r="O25" s="40">
        <f>IF(C25&lt;&gt;0,VLOOKUP(M25-J25,Eingabemaske!$B$9:$I$28,2),0)</f>
        <v>0</v>
      </c>
      <c r="P25" s="41">
        <f>Physis!T25</f>
        <v>1</v>
      </c>
      <c r="Q25" s="40">
        <f>IF(C25&lt;&gt;0,VLOOKUP(M25-J25,Eingabemaske!$B$9:$I$28,3),0)</f>
        <v>0</v>
      </c>
      <c r="R25" s="41">
        <f>'Mirwald-Methode'!E24</f>
        <v>1</v>
      </c>
      <c r="S25" s="40">
        <f>IF(C25&lt;&gt;0,VLOOKUP(M25-J25,Eingabemaske!$B$9:$I$28,4),0)</f>
        <v>0</v>
      </c>
      <c r="T25" s="41">
        <f>'Relative Age'!F24</f>
        <v>1</v>
      </c>
      <c r="U25" s="40">
        <f>IF(C25&lt;&gt;0,VLOOKUP(M25-J25,Eingabemaske!$B$9:$I$28,5),0)</f>
        <v>0</v>
      </c>
      <c r="V25" s="41">
        <f>Trainingsalter!E24</f>
        <v>1</v>
      </c>
      <c r="W25" s="40">
        <f>IF(C25&lt;&gt;0,VLOOKUP(M25-J25,Eingabemaske!$B$9:$I$28,6),0)</f>
        <v>0</v>
      </c>
      <c r="X25" s="41">
        <f>Trainingsaufwand!E24</f>
        <v>1</v>
      </c>
      <c r="Y25" s="40">
        <f>IF(C25&lt;&gt;0,VLOOKUP(M25-J25,Eingabemaske!$B$9:$I$28,7),0)</f>
        <v>0</v>
      </c>
      <c r="Z25" s="40">
        <f t="shared" si="2"/>
        <v>0</v>
      </c>
      <c r="AA25" s="40">
        <f t="shared" si="0"/>
        <v>1</v>
      </c>
      <c r="AB25" s="45"/>
      <c r="AC25" s="18"/>
      <c r="AD25" s="18"/>
      <c r="AE25" s="5"/>
    </row>
    <row r="26" spans="1:31">
      <c r="A26" s="18">
        <v>22</v>
      </c>
      <c r="B26" s="18"/>
      <c r="C26" s="18"/>
      <c r="D26" s="18"/>
      <c r="E26" s="18"/>
      <c r="F26" s="18"/>
      <c r="G26" s="18"/>
      <c r="H26" s="18"/>
      <c r="I26" s="18"/>
      <c r="J26" s="18"/>
      <c r="K26" s="18"/>
      <c r="L26" s="18"/>
      <c r="M26" s="40">
        <f t="shared" ca="1" si="1"/>
        <v>2019</v>
      </c>
      <c r="N26" s="41">
        <f>Spielleistung!X26</f>
        <v>1</v>
      </c>
      <c r="O26" s="40">
        <f>IF(C26&lt;&gt;0,VLOOKUP(M26-J26,Eingabemaske!$B$9:$I$28,2),0)</f>
        <v>0</v>
      </c>
      <c r="P26" s="41">
        <f>Physis!T26</f>
        <v>1</v>
      </c>
      <c r="Q26" s="40">
        <f>IF(C26&lt;&gt;0,VLOOKUP(M26-J26,Eingabemaske!$B$9:$I$28,3),0)</f>
        <v>0</v>
      </c>
      <c r="R26" s="41">
        <f>'Mirwald-Methode'!E25</f>
        <v>1</v>
      </c>
      <c r="S26" s="40">
        <f>IF(C26&lt;&gt;0,VLOOKUP(M26-J26,Eingabemaske!$B$9:$I$28,4),0)</f>
        <v>0</v>
      </c>
      <c r="T26" s="41">
        <f>'Relative Age'!F25</f>
        <v>1</v>
      </c>
      <c r="U26" s="40">
        <f>IF(C26&lt;&gt;0,VLOOKUP(M26-J26,Eingabemaske!$B$9:$I$28,5),0)</f>
        <v>0</v>
      </c>
      <c r="V26" s="41">
        <f>Trainingsalter!E25</f>
        <v>1</v>
      </c>
      <c r="W26" s="40">
        <f>IF(C26&lt;&gt;0,VLOOKUP(M26-J26,Eingabemaske!$B$9:$I$28,6),0)</f>
        <v>0</v>
      </c>
      <c r="X26" s="41">
        <f>Trainingsaufwand!E25</f>
        <v>1</v>
      </c>
      <c r="Y26" s="40">
        <f>IF(C26&lt;&gt;0,VLOOKUP(M26-J26,Eingabemaske!$B$9:$I$28,7),0)</f>
        <v>0</v>
      </c>
      <c r="Z26" s="40">
        <f t="shared" si="2"/>
        <v>0</v>
      </c>
      <c r="AA26" s="40">
        <f t="shared" si="0"/>
        <v>1</v>
      </c>
      <c r="AB26" s="45"/>
      <c r="AC26" s="18"/>
      <c r="AD26" s="18"/>
      <c r="AE26" s="5"/>
    </row>
    <row r="27" spans="1:31">
      <c r="A27" s="18">
        <v>23</v>
      </c>
      <c r="B27" s="18"/>
      <c r="C27" s="18"/>
      <c r="D27" s="18"/>
      <c r="E27" s="18"/>
      <c r="F27" s="18"/>
      <c r="G27" s="18"/>
      <c r="H27" s="18"/>
      <c r="I27" s="18"/>
      <c r="J27" s="18"/>
      <c r="K27" s="18"/>
      <c r="L27" s="18"/>
      <c r="M27" s="40">
        <f t="shared" ca="1" si="1"/>
        <v>2019</v>
      </c>
      <c r="N27" s="41">
        <f>Spielleistung!X27</f>
        <v>1</v>
      </c>
      <c r="O27" s="40">
        <f>IF(C27&lt;&gt;0,VLOOKUP(M27-J27,Eingabemaske!$B$9:$I$28,2),0)</f>
        <v>0</v>
      </c>
      <c r="P27" s="41">
        <f>Physis!T27</f>
        <v>1</v>
      </c>
      <c r="Q27" s="40">
        <f>IF(C27&lt;&gt;0,VLOOKUP(M27-J27,Eingabemaske!$B$9:$I$28,3),0)</f>
        <v>0</v>
      </c>
      <c r="R27" s="41">
        <f>'Mirwald-Methode'!E26</f>
        <v>1</v>
      </c>
      <c r="S27" s="40">
        <f>IF(C27&lt;&gt;0,VLOOKUP(M27-J27,Eingabemaske!$B$9:$I$28,4),0)</f>
        <v>0</v>
      </c>
      <c r="T27" s="41">
        <f>'Relative Age'!F26</f>
        <v>1</v>
      </c>
      <c r="U27" s="40">
        <f>IF(C27&lt;&gt;0,VLOOKUP(M27-J27,Eingabemaske!$B$9:$I$28,5),0)</f>
        <v>0</v>
      </c>
      <c r="V27" s="41">
        <f>Trainingsalter!E26</f>
        <v>1</v>
      </c>
      <c r="W27" s="40">
        <f>IF(C27&lt;&gt;0,VLOOKUP(M27-J27,Eingabemaske!$B$9:$I$28,6),0)</f>
        <v>0</v>
      </c>
      <c r="X27" s="41">
        <f>Trainingsaufwand!E26</f>
        <v>1</v>
      </c>
      <c r="Y27" s="40">
        <f>IF(C27&lt;&gt;0,VLOOKUP(M27-J27,Eingabemaske!$B$9:$I$28,7),0)</f>
        <v>0</v>
      </c>
      <c r="Z27" s="40">
        <f t="shared" si="2"/>
        <v>0</v>
      </c>
      <c r="AA27" s="40">
        <f t="shared" si="0"/>
        <v>1</v>
      </c>
      <c r="AB27" s="45"/>
      <c r="AC27" s="18"/>
      <c r="AD27" s="18"/>
      <c r="AE27" s="5"/>
    </row>
    <row r="28" spans="1:31">
      <c r="A28" s="18">
        <v>24</v>
      </c>
      <c r="B28" s="18"/>
      <c r="C28" s="18"/>
      <c r="D28" s="18"/>
      <c r="E28" s="18"/>
      <c r="F28" s="18"/>
      <c r="G28" s="18"/>
      <c r="H28" s="18"/>
      <c r="I28" s="18"/>
      <c r="J28" s="18"/>
      <c r="K28" s="18"/>
      <c r="L28" s="18"/>
      <c r="M28" s="40">
        <f t="shared" ca="1" si="1"/>
        <v>2019</v>
      </c>
      <c r="N28" s="41">
        <f>Spielleistung!X28</f>
        <v>1</v>
      </c>
      <c r="O28" s="40">
        <f>IF(C28&lt;&gt;0,VLOOKUP(M28-J28,Eingabemaske!$B$9:$I$28,2),0)</f>
        <v>0</v>
      </c>
      <c r="P28" s="41">
        <f>Physis!T28</f>
        <v>1</v>
      </c>
      <c r="Q28" s="40">
        <f>IF(C28&lt;&gt;0,VLOOKUP(M28-J28,Eingabemaske!$B$9:$I$28,3),0)</f>
        <v>0</v>
      </c>
      <c r="R28" s="41">
        <f>'Mirwald-Methode'!E27</f>
        <v>1</v>
      </c>
      <c r="S28" s="40">
        <f>IF(C28&lt;&gt;0,VLOOKUP(M28-J28,Eingabemaske!$B$9:$I$28,4),0)</f>
        <v>0</v>
      </c>
      <c r="T28" s="41">
        <f>'Relative Age'!F27</f>
        <v>1</v>
      </c>
      <c r="U28" s="40">
        <f>IF(C28&lt;&gt;0,VLOOKUP(M28-J28,Eingabemaske!$B$9:$I$28,5),0)</f>
        <v>0</v>
      </c>
      <c r="V28" s="41">
        <f>Trainingsalter!E27</f>
        <v>1</v>
      </c>
      <c r="W28" s="40">
        <f>IF(C28&lt;&gt;0,VLOOKUP(M28-J28,Eingabemaske!$B$9:$I$28,6),0)</f>
        <v>0</v>
      </c>
      <c r="X28" s="41">
        <f>Trainingsaufwand!E27</f>
        <v>1</v>
      </c>
      <c r="Y28" s="40">
        <f>IF(C28&lt;&gt;0,VLOOKUP(M28-J28,Eingabemaske!$B$9:$I$28,7),0)</f>
        <v>0</v>
      </c>
      <c r="Z28" s="40">
        <f t="shared" si="2"/>
        <v>0</v>
      </c>
      <c r="AA28" s="40">
        <f t="shared" si="0"/>
        <v>1</v>
      </c>
      <c r="AB28" s="45"/>
      <c r="AC28" s="18"/>
      <c r="AD28" s="18"/>
      <c r="AE28" s="5"/>
    </row>
    <row r="29" spans="1:31">
      <c r="A29" s="18">
        <v>25</v>
      </c>
      <c r="B29" s="18"/>
      <c r="C29" s="18"/>
      <c r="D29" s="18"/>
      <c r="E29" s="18"/>
      <c r="F29" s="18"/>
      <c r="G29" s="18"/>
      <c r="H29" s="18"/>
      <c r="I29" s="18"/>
      <c r="J29" s="18"/>
      <c r="K29" s="18"/>
      <c r="L29" s="18"/>
      <c r="M29" s="40">
        <f t="shared" ca="1" si="1"/>
        <v>2019</v>
      </c>
      <c r="N29" s="41">
        <f>Spielleistung!X29</f>
        <v>1</v>
      </c>
      <c r="O29" s="40">
        <f>IF(C29&lt;&gt;0,VLOOKUP(M29-J29,Eingabemaske!$B$9:$I$28,2),0)</f>
        <v>0</v>
      </c>
      <c r="P29" s="41">
        <f>Physis!T29</f>
        <v>1</v>
      </c>
      <c r="Q29" s="40">
        <f>IF(C29&lt;&gt;0,VLOOKUP(M29-J29,Eingabemaske!$B$9:$I$28,3),0)</f>
        <v>0</v>
      </c>
      <c r="R29" s="41">
        <f>'Mirwald-Methode'!E28</f>
        <v>1</v>
      </c>
      <c r="S29" s="40">
        <f>IF(C29&lt;&gt;0,VLOOKUP(M29-J29,Eingabemaske!$B$9:$I$28,4),0)</f>
        <v>0</v>
      </c>
      <c r="T29" s="41">
        <f>'Relative Age'!F28</f>
        <v>1</v>
      </c>
      <c r="U29" s="40">
        <f>IF(C29&lt;&gt;0,VLOOKUP(M29-J29,Eingabemaske!$B$9:$I$28,5),0)</f>
        <v>0</v>
      </c>
      <c r="V29" s="41">
        <f>Trainingsalter!E28</f>
        <v>1</v>
      </c>
      <c r="W29" s="40">
        <f>IF(C29&lt;&gt;0,VLOOKUP(M29-J29,Eingabemaske!$B$9:$I$28,6),0)</f>
        <v>0</v>
      </c>
      <c r="X29" s="41">
        <f>Trainingsaufwand!E28</f>
        <v>1</v>
      </c>
      <c r="Y29" s="40">
        <f>IF(C29&lt;&gt;0,VLOOKUP(M29-J29,Eingabemaske!$B$9:$I$28,7),0)</f>
        <v>0</v>
      </c>
      <c r="Z29" s="40">
        <f t="shared" si="2"/>
        <v>0</v>
      </c>
      <c r="AA29" s="40">
        <f t="shared" si="0"/>
        <v>1</v>
      </c>
      <c r="AB29" s="45"/>
      <c r="AC29" s="18"/>
      <c r="AD29" s="18"/>
      <c r="AE29" s="5"/>
    </row>
    <row r="30" spans="1:31">
      <c r="A30" s="18">
        <v>26</v>
      </c>
      <c r="B30" s="18"/>
      <c r="C30" s="18"/>
      <c r="D30" s="18"/>
      <c r="E30" s="18"/>
      <c r="F30" s="18"/>
      <c r="G30" s="18"/>
      <c r="H30" s="18"/>
      <c r="I30" s="18"/>
      <c r="J30" s="18"/>
      <c r="K30" s="18"/>
      <c r="L30" s="18"/>
      <c r="M30" s="40">
        <f t="shared" ca="1" si="1"/>
        <v>2019</v>
      </c>
      <c r="N30" s="41">
        <f>Spielleistung!X30</f>
        <v>1</v>
      </c>
      <c r="O30" s="40">
        <f>IF(C30&lt;&gt;0,VLOOKUP(M30-J30,Eingabemaske!$B$9:$I$28,2),0)</f>
        <v>0</v>
      </c>
      <c r="P30" s="41">
        <f>Physis!T30</f>
        <v>1</v>
      </c>
      <c r="Q30" s="40">
        <f>IF(C30&lt;&gt;0,VLOOKUP(M30-J30,Eingabemaske!$B$9:$I$28,3),0)</f>
        <v>0</v>
      </c>
      <c r="R30" s="41">
        <f>'Mirwald-Methode'!E29</f>
        <v>1</v>
      </c>
      <c r="S30" s="40">
        <f>IF(C30&lt;&gt;0,VLOOKUP(M30-J30,Eingabemaske!$B$9:$I$28,4),0)</f>
        <v>0</v>
      </c>
      <c r="T30" s="41">
        <f>'Relative Age'!F29</f>
        <v>1</v>
      </c>
      <c r="U30" s="40">
        <f>IF(C30&lt;&gt;0,VLOOKUP(M30-J30,Eingabemaske!$B$9:$I$28,5),0)</f>
        <v>0</v>
      </c>
      <c r="V30" s="41">
        <f>Trainingsalter!E29</f>
        <v>1</v>
      </c>
      <c r="W30" s="40">
        <f>IF(C30&lt;&gt;0,VLOOKUP(M30-J30,Eingabemaske!$B$9:$I$28,6),0)</f>
        <v>0</v>
      </c>
      <c r="X30" s="41">
        <f>Trainingsaufwand!E29</f>
        <v>1</v>
      </c>
      <c r="Y30" s="40">
        <f>IF(C30&lt;&gt;0,VLOOKUP(M30-J30,Eingabemaske!$B$9:$I$28,7),0)</f>
        <v>0</v>
      </c>
      <c r="Z30" s="40">
        <f t="shared" si="2"/>
        <v>0</v>
      </c>
      <c r="AA30" s="40">
        <f t="shared" si="0"/>
        <v>1</v>
      </c>
      <c r="AB30" s="45"/>
      <c r="AC30" s="18"/>
      <c r="AD30" s="18"/>
      <c r="AE30" s="5"/>
    </row>
    <row r="31" spans="1:31">
      <c r="A31" s="18">
        <v>27</v>
      </c>
      <c r="B31" s="18"/>
      <c r="C31" s="18"/>
      <c r="D31" s="18"/>
      <c r="E31" s="18"/>
      <c r="F31" s="18"/>
      <c r="G31" s="18"/>
      <c r="H31" s="18"/>
      <c r="I31" s="18"/>
      <c r="J31" s="18"/>
      <c r="K31" s="18"/>
      <c r="L31" s="18"/>
      <c r="M31" s="40">
        <f t="shared" ca="1" si="1"/>
        <v>2019</v>
      </c>
      <c r="N31" s="41">
        <f>Spielleistung!X31</f>
        <v>1</v>
      </c>
      <c r="O31" s="40">
        <f>IF(C31&lt;&gt;0,VLOOKUP(M31-J31,Eingabemaske!$B$9:$I$28,2),0)</f>
        <v>0</v>
      </c>
      <c r="P31" s="41">
        <f>Physis!T31</f>
        <v>1</v>
      </c>
      <c r="Q31" s="40">
        <f>IF(C31&lt;&gt;0,VLOOKUP(M31-J31,Eingabemaske!$B$9:$I$28,3),0)</f>
        <v>0</v>
      </c>
      <c r="R31" s="41">
        <f>'Mirwald-Methode'!E30</f>
        <v>1</v>
      </c>
      <c r="S31" s="40">
        <f>IF(C31&lt;&gt;0,VLOOKUP(M31-J31,Eingabemaske!$B$9:$I$28,4),0)</f>
        <v>0</v>
      </c>
      <c r="T31" s="41">
        <f>'Relative Age'!F30</f>
        <v>1</v>
      </c>
      <c r="U31" s="40">
        <f>IF(C31&lt;&gt;0,VLOOKUP(M31-J31,Eingabemaske!$B$9:$I$28,5),0)</f>
        <v>0</v>
      </c>
      <c r="V31" s="41">
        <f>Trainingsalter!E30</f>
        <v>1</v>
      </c>
      <c r="W31" s="40">
        <f>IF(C31&lt;&gt;0,VLOOKUP(M31-J31,Eingabemaske!$B$9:$I$28,6),0)</f>
        <v>0</v>
      </c>
      <c r="X31" s="41">
        <f>Trainingsaufwand!E30</f>
        <v>1</v>
      </c>
      <c r="Y31" s="40">
        <f>IF(C31&lt;&gt;0,VLOOKUP(M31-J31,Eingabemaske!$B$9:$I$28,7),0)</f>
        <v>0</v>
      </c>
      <c r="Z31" s="40">
        <f t="shared" si="2"/>
        <v>0</v>
      </c>
      <c r="AA31" s="40">
        <f t="shared" si="0"/>
        <v>1</v>
      </c>
      <c r="AB31" s="45"/>
      <c r="AC31" s="18"/>
      <c r="AD31" s="18"/>
      <c r="AE31" s="5"/>
    </row>
    <row r="32" spans="1:31">
      <c r="A32" s="18">
        <v>28</v>
      </c>
      <c r="B32" s="18"/>
      <c r="C32" s="18"/>
      <c r="D32" s="18"/>
      <c r="E32" s="18"/>
      <c r="F32" s="18"/>
      <c r="G32" s="18"/>
      <c r="H32" s="18"/>
      <c r="I32" s="18"/>
      <c r="J32" s="18"/>
      <c r="K32" s="18"/>
      <c r="L32" s="18"/>
      <c r="M32" s="40">
        <f t="shared" ca="1" si="1"/>
        <v>2019</v>
      </c>
      <c r="N32" s="41">
        <f>Spielleistung!X32</f>
        <v>1</v>
      </c>
      <c r="O32" s="40">
        <f>IF(C32&lt;&gt;0,VLOOKUP(M32-J32,Eingabemaske!$B$9:$I$28,2),0)</f>
        <v>0</v>
      </c>
      <c r="P32" s="41">
        <f>Physis!T32</f>
        <v>1</v>
      </c>
      <c r="Q32" s="40">
        <f>IF(C32&lt;&gt;0,VLOOKUP(M32-J32,Eingabemaske!$B$9:$I$28,3),0)</f>
        <v>0</v>
      </c>
      <c r="R32" s="41">
        <f>'Mirwald-Methode'!E31</f>
        <v>1</v>
      </c>
      <c r="S32" s="40">
        <f>IF(C32&lt;&gt;0,VLOOKUP(M32-J32,Eingabemaske!$B$9:$I$28,4),0)</f>
        <v>0</v>
      </c>
      <c r="T32" s="41">
        <f>'Relative Age'!F31</f>
        <v>1</v>
      </c>
      <c r="U32" s="40">
        <f>IF(C32&lt;&gt;0,VLOOKUP(M32-J32,Eingabemaske!$B$9:$I$28,5),0)</f>
        <v>0</v>
      </c>
      <c r="V32" s="41">
        <f>Trainingsalter!E31</f>
        <v>1</v>
      </c>
      <c r="W32" s="40">
        <f>IF(C32&lt;&gt;0,VLOOKUP(M32-J32,Eingabemaske!$B$9:$I$28,6),0)</f>
        <v>0</v>
      </c>
      <c r="X32" s="41">
        <f>Trainingsaufwand!E31</f>
        <v>1</v>
      </c>
      <c r="Y32" s="40">
        <f>IF(C32&lt;&gt;0,VLOOKUP(M32-J32,Eingabemaske!$B$9:$I$28,7),0)</f>
        <v>0</v>
      </c>
      <c r="Z32" s="40">
        <f t="shared" si="2"/>
        <v>0</v>
      </c>
      <c r="AA32" s="40">
        <f t="shared" si="0"/>
        <v>1</v>
      </c>
      <c r="AB32" s="45"/>
      <c r="AC32" s="18"/>
      <c r="AD32" s="18"/>
      <c r="AE32" s="5"/>
    </row>
    <row r="33" spans="1:31">
      <c r="A33" s="18">
        <v>29</v>
      </c>
      <c r="B33" s="18"/>
      <c r="C33" s="18"/>
      <c r="D33" s="18"/>
      <c r="E33" s="18"/>
      <c r="F33" s="18"/>
      <c r="G33" s="18"/>
      <c r="H33" s="18"/>
      <c r="I33" s="18"/>
      <c r="J33" s="18"/>
      <c r="K33" s="18"/>
      <c r="L33" s="18"/>
      <c r="M33" s="40">
        <f t="shared" ca="1" si="1"/>
        <v>2019</v>
      </c>
      <c r="N33" s="41">
        <f>Spielleistung!X33</f>
        <v>1</v>
      </c>
      <c r="O33" s="40">
        <f>IF(C33&lt;&gt;0,VLOOKUP(M33-J33,Eingabemaske!$B$9:$I$28,2),0)</f>
        <v>0</v>
      </c>
      <c r="P33" s="41">
        <f>Physis!T33</f>
        <v>1</v>
      </c>
      <c r="Q33" s="40">
        <f>IF(C33&lt;&gt;0,VLOOKUP(M33-J33,Eingabemaske!$B$9:$I$28,3),0)</f>
        <v>0</v>
      </c>
      <c r="R33" s="41">
        <f>'Mirwald-Methode'!E32</f>
        <v>1</v>
      </c>
      <c r="S33" s="40">
        <f>IF(C33&lt;&gt;0,VLOOKUP(M33-J33,Eingabemaske!$B$9:$I$28,4),0)</f>
        <v>0</v>
      </c>
      <c r="T33" s="41">
        <f>'Relative Age'!F32</f>
        <v>1</v>
      </c>
      <c r="U33" s="40">
        <f>IF(C33&lt;&gt;0,VLOOKUP(M33-J33,Eingabemaske!$B$9:$I$28,5),0)</f>
        <v>0</v>
      </c>
      <c r="V33" s="41">
        <f>Trainingsalter!E32</f>
        <v>1</v>
      </c>
      <c r="W33" s="40">
        <f>IF(C33&lt;&gt;0,VLOOKUP(M33-J33,Eingabemaske!$B$9:$I$28,6),0)</f>
        <v>0</v>
      </c>
      <c r="X33" s="41">
        <f>Trainingsaufwand!E32</f>
        <v>1</v>
      </c>
      <c r="Y33" s="40">
        <f>IF(C33&lt;&gt;0,VLOOKUP(M33-J33,Eingabemaske!$B$9:$I$28,7),0)</f>
        <v>0</v>
      </c>
      <c r="Z33" s="40">
        <f t="shared" si="2"/>
        <v>0</v>
      </c>
      <c r="AA33" s="40">
        <f t="shared" si="0"/>
        <v>1</v>
      </c>
      <c r="AB33" s="45"/>
      <c r="AC33" s="18"/>
      <c r="AD33" s="18"/>
      <c r="AE33" s="5"/>
    </row>
    <row r="34" spans="1:31">
      <c r="A34" s="18">
        <v>30</v>
      </c>
      <c r="B34" s="18"/>
      <c r="C34" s="18"/>
      <c r="D34" s="18"/>
      <c r="E34" s="18"/>
      <c r="F34" s="18"/>
      <c r="G34" s="18"/>
      <c r="H34" s="18"/>
      <c r="I34" s="18"/>
      <c r="J34" s="18"/>
      <c r="K34" s="18"/>
      <c r="L34" s="18"/>
      <c r="M34" s="40">
        <f t="shared" ca="1" si="1"/>
        <v>2019</v>
      </c>
      <c r="N34" s="41">
        <f>Spielleistung!X34</f>
        <v>1</v>
      </c>
      <c r="O34" s="40">
        <f>IF(C34&lt;&gt;0,VLOOKUP(M34-J34,Eingabemaske!$B$9:$I$28,2),0)</f>
        <v>0</v>
      </c>
      <c r="P34" s="41">
        <f>Physis!T34</f>
        <v>1</v>
      </c>
      <c r="Q34" s="40">
        <f>IF(C34&lt;&gt;0,VLOOKUP(M34-J34,Eingabemaske!$B$9:$I$28,3),0)</f>
        <v>0</v>
      </c>
      <c r="R34" s="41">
        <f>'Mirwald-Methode'!E33</f>
        <v>1</v>
      </c>
      <c r="S34" s="40">
        <f>IF(C34&lt;&gt;0,VLOOKUP(M34-J34,Eingabemaske!$B$9:$I$28,4),0)</f>
        <v>0</v>
      </c>
      <c r="T34" s="41">
        <f>'Relative Age'!F33</f>
        <v>1</v>
      </c>
      <c r="U34" s="40">
        <f>IF(C34&lt;&gt;0,VLOOKUP(M34-J34,Eingabemaske!$B$9:$I$28,5),0)</f>
        <v>0</v>
      </c>
      <c r="V34" s="41">
        <f>Trainingsalter!E33</f>
        <v>1</v>
      </c>
      <c r="W34" s="40">
        <f>IF(C34&lt;&gt;0,VLOOKUP(M34-J34,Eingabemaske!$B$9:$I$28,6),0)</f>
        <v>0</v>
      </c>
      <c r="X34" s="41">
        <f>Trainingsaufwand!E33</f>
        <v>1</v>
      </c>
      <c r="Y34" s="40">
        <f>IF(C34&lt;&gt;0,VLOOKUP(M34-J34,Eingabemaske!$B$9:$I$28,7),0)</f>
        <v>0</v>
      </c>
      <c r="Z34" s="40">
        <f t="shared" si="2"/>
        <v>0</v>
      </c>
      <c r="AA34" s="40">
        <f t="shared" si="0"/>
        <v>1</v>
      </c>
      <c r="AB34" s="45"/>
      <c r="AC34" s="18"/>
      <c r="AD34" s="18"/>
      <c r="AE34" s="5"/>
    </row>
    <row r="35" spans="1:31">
      <c r="A35" s="18">
        <v>31</v>
      </c>
      <c r="B35" s="18"/>
      <c r="C35" s="18"/>
      <c r="D35" s="18"/>
      <c r="E35" s="18"/>
      <c r="F35" s="18"/>
      <c r="G35" s="18"/>
      <c r="H35" s="18"/>
      <c r="I35" s="18"/>
      <c r="J35" s="18"/>
      <c r="K35" s="18"/>
      <c r="L35" s="18"/>
      <c r="M35" s="40">
        <f t="shared" ca="1" si="1"/>
        <v>2019</v>
      </c>
      <c r="N35" s="41">
        <f>Spielleistung!X35</f>
        <v>1</v>
      </c>
      <c r="O35" s="40">
        <f>IF(C35&lt;&gt;0,VLOOKUP(M35-J35,Eingabemaske!$B$9:$I$28,2),0)</f>
        <v>0</v>
      </c>
      <c r="P35" s="41">
        <f>Physis!T35</f>
        <v>1</v>
      </c>
      <c r="Q35" s="40">
        <f>IF(C35&lt;&gt;0,VLOOKUP(M35-J35,Eingabemaske!$B$9:$I$28,3),0)</f>
        <v>0</v>
      </c>
      <c r="R35" s="41">
        <f>'Mirwald-Methode'!E34</f>
        <v>1</v>
      </c>
      <c r="S35" s="40">
        <f>IF(C35&lt;&gt;0,VLOOKUP(M35-J35,Eingabemaske!$B$9:$I$28,4),0)</f>
        <v>0</v>
      </c>
      <c r="T35" s="41">
        <f>'Relative Age'!F34</f>
        <v>1</v>
      </c>
      <c r="U35" s="40">
        <f>IF(C35&lt;&gt;0,VLOOKUP(M35-J35,Eingabemaske!$B$9:$I$28,5),0)</f>
        <v>0</v>
      </c>
      <c r="V35" s="41">
        <f>Trainingsalter!E34</f>
        <v>1</v>
      </c>
      <c r="W35" s="40">
        <f>IF(C35&lt;&gt;0,VLOOKUP(M35-J35,Eingabemaske!$B$9:$I$28,6),0)</f>
        <v>0</v>
      </c>
      <c r="X35" s="41">
        <f>Trainingsaufwand!E34</f>
        <v>1</v>
      </c>
      <c r="Y35" s="40">
        <f>IF(C35&lt;&gt;0,VLOOKUP(M35-J35,Eingabemaske!$B$9:$I$28,7),0)</f>
        <v>0</v>
      </c>
      <c r="Z35" s="40">
        <f t="shared" si="2"/>
        <v>0</v>
      </c>
      <c r="AA35" s="40">
        <f t="shared" si="0"/>
        <v>1</v>
      </c>
      <c r="AB35" s="45"/>
      <c r="AC35" s="18"/>
      <c r="AD35" s="18"/>
      <c r="AE35" s="5"/>
    </row>
    <row r="36" spans="1:31">
      <c r="A36" s="18">
        <v>32</v>
      </c>
      <c r="B36" s="18"/>
      <c r="C36" s="18"/>
      <c r="D36" s="18"/>
      <c r="E36" s="18"/>
      <c r="F36" s="18"/>
      <c r="G36" s="18"/>
      <c r="H36" s="18"/>
      <c r="I36" s="18"/>
      <c r="J36" s="18"/>
      <c r="K36" s="18"/>
      <c r="L36" s="18"/>
      <c r="M36" s="40">
        <f t="shared" ca="1" si="1"/>
        <v>2019</v>
      </c>
      <c r="N36" s="41">
        <f>Spielleistung!X36</f>
        <v>1</v>
      </c>
      <c r="O36" s="40">
        <f>IF(C36&lt;&gt;0,VLOOKUP(M36-J36,Eingabemaske!$B$9:$I$28,2),0)</f>
        <v>0</v>
      </c>
      <c r="P36" s="41">
        <f>Physis!T36</f>
        <v>1</v>
      </c>
      <c r="Q36" s="40">
        <f>IF(C36&lt;&gt;0,VLOOKUP(M36-J36,Eingabemaske!$B$9:$I$28,3),0)</f>
        <v>0</v>
      </c>
      <c r="R36" s="41">
        <f>'Mirwald-Methode'!E35</f>
        <v>1</v>
      </c>
      <c r="S36" s="40">
        <f>IF(C36&lt;&gt;0,VLOOKUP(M36-J36,Eingabemaske!$B$9:$I$28,4),0)</f>
        <v>0</v>
      </c>
      <c r="T36" s="41">
        <f>'Relative Age'!F35</f>
        <v>1</v>
      </c>
      <c r="U36" s="40">
        <f>IF(C36&lt;&gt;0,VLOOKUP(M36-J36,Eingabemaske!$B$9:$I$28,5),0)</f>
        <v>0</v>
      </c>
      <c r="V36" s="41">
        <f>Trainingsalter!E35</f>
        <v>1</v>
      </c>
      <c r="W36" s="40">
        <f>IF(C36&lt;&gt;0,VLOOKUP(M36-J36,Eingabemaske!$B$9:$I$28,6),0)</f>
        <v>0</v>
      </c>
      <c r="X36" s="41">
        <f>Trainingsaufwand!E35</f>
        <v>1</v>
      </c>
      <c r="Y36" s="40">
        <f>IF(C36&lt;&gt;0,VLOOKUP(M36-J36,Eingabemaske!$B$9:$I$28,7),0)</f>
        <v>0</v>
      </c>
      <c r="Z36" s="40">
        <f t="shared" si="2"/>
        <v>0</v>
      </c>
      <c r="AA36" s="40">
        <f t="shared" si="0"/>
        <v>1</v>
      </c>
      <c r="AB36" s="45"/>
      <c r="AC36" s="18"/>
      <c r="AD36" s="18"/>
      <c r="AE36" s="5"/>
    </row>
    <row r="37" spans="1:31">
      <c r="A37" s="18">
        <v>33</v>
      </c>
      <c r="B37" s="18"/>
      <c r="C37" s="18"/>
      <c r="D37" s="18"/>
      <c r="E37" s="18"/>
      <c r="F37" s="18"/>
      <c r="G37" s="18"/>
      <c r="H37" s="18"/>
      <c r="I37" s="18"/>
      <c r="J37" s="18"/>
      <c r="K37" s="18"/>
      <c r="L37" s="18"/>
      <c r="M37" s="40">
        <f t="shared" ca="1" si="1"/>
        <v>2019</v>
      </c>
      <c r="N37" s="41">
        <f>Spielleistung!X37</f>
        <v>1</v>
      </c>
      <c r="O37" s="40">
        <f>IF(C37&lt;&gt;0,VLOOKUP(M37-J37,Eingabemaske!$B$9:$I$28,2),0)</f>
        <v>0</v>
      </c>
      <c r="P37" s="41">
        <f>Physis!T37</f>
        <v>1</v>
      </c>
      <c r="Q37" s="40">
        <f>IF(C37&lt;&gt;0,VLOOKUP(M37-J37,Eingabemaske!$B$9:$I$28,3),0)</f>
        <v>0</v>
      </c>
      <c r="R37" s="41">
        <f>'Mirwald-Methode'!E36</f>
        <v>1</v>
      </c>
      <c r="S37" s="40">
        <f>IF(C37&lt;&gt;0,VLOOKUP(M37-J37,Eingabemaske!$B$9:$I$28,4),0)</f>
        <v>0</v>
      </c>
      <c r="T37" s="41">
        <f>'Relative Age'!F36</f>
        <v>1</v>
      </c>
      <c r="U37" s="40">
        <f>IF(C37&lt;&gt;0,VLOOKUP(M37-J37,Eingabemaske!$B$9:$I$28,5),0)</f>
        <v>0</v>
      </c>
      <c r="V37" s="41">
        <f>Trainingsalter!E36</f>
        <v>1</v>
      </c>
      <c r="W37" s="40">
        <f>IF(C37&lt;&gt;0,VLOOKUP(M37-J37,Eingabemaske!$B$9:$I$28,6),0)</f>
        <v>0</v>
      </c>
      <c r="X37" s="41">
        <f>Trainingsaufwand!E36</f>
        <v>1</v>
      </c>
      <c r="Y37" s="40">
        <f>IF(C37&lt;&gt;0,VLOOKUP(M37-J37,Eingabemaske!$B$9:$I$28,7),0)</f>
        <v>0</v>
      </c>
      <c r="Z37" s="40">
        <f t="shared" si="2"/>
        <v>0</v>
      </c>
      <c r="AA37" s="40">
        <f t="shared" ref="AA37:AA68" si="3">RANK(Z37,$Z$5:$Z$171)</f>
        <v>1</v>
      </c>
      <c r="AB37" s="45"/>
      <c r="AC37" s="18"/>
      <c r="AD37" s="18"/>
      <c r="AE37" s="5"/>
    </row>
    <row r="38" spans="1:31">
      <c r="A38" s="18">
        <v>34</v>
      </c>
      <c r="B38" s="18"/>
      <c r="C38" s="18"/>
      <c r="D38" s="18"/>
      <c r="E38" s="18"/>
      <c r="F38" s="18"/>
      <c r="G38" s="18"/>
      <c r="H38" s="18"/>
      <c r="I38" s="18"/>
      <c r="J38" s="18"/>
      <c r="K38" s="18"/>
      <c r="L38" s="18"/>
      <c r="M38" s="40">
        <f t="shared" ca="1" si="1"/>
        <v>2019</v>
      </c>
      <c r="N38" s="41">
        <f>Spielleistung!X38</f>
        <v>1</v>
      </c>
      <c r="O38" s="40">
        <f>IF(C38&lt;&gt;0,VLOOKUP(M38-J38,Eingabemaske!$B$9:$I$28,2),0)</f>
        <v>0</v>
      </c>
      <c r="P38" s="41">
        <f>Physis!T38</f>
        <v>1</v>
      </c>
      <c r="Q38" s="40">
        <f>IF(C38&lt;&gt;0,VLOOKUP(M38-J38,Eingabemaske!$B$9:$I$28,3),0)</f>
        <v>0</v>
      </c>
      <c r="R38" s="41">
        <f>'Mirwald-Methode'!E37</f>
        <v>1</v>
      </c>
      <c r="S38" s="40">
        <f>IF(C38&lt;&gt;0,VLOOKUP(M38-J38,Eingabemaske!$B$9:$I$28,4),0)</f>
        <v>0</v>
      </c>
      <c r="T38" s="41">
        <f>'Relative Age'!F37</f>
        <v>1</v>
      </c>
      <c r="U38" s="40">
        <f>IF(C38&lt;&gt;0,VLOOKUP(M38-J38,Eingabemaske!$B$9:$I$28,5),0)</f>
        <v>0</v>
      </c>
      <c r="V38" s="41">
        <f>Trainingsalter!E37</f>
        <v>1</v>
      </c>
      <c r="W38" s="40">
        <f>IF(C38&lt;&gt;0,VLOOKUP(M38-J38,Eingabemaske!$B$9:$I$28,6),0)</f>
        <v>0</v>
      </c>
      <c r="X38" s="41">
        <f>Trainingsaufwand!E37</f>
        <v>1</v>
      </c>
      <c r="Y38" s="40">
        <f>IF(C38&lt;&gt;0,VLOOKUP(M38-J38,Eingabemaske!$B$9:$I$28,7),0)</f>
        <v>0</v>
      </c>
      <c r="Z38" s="40">
        <f t="shared" si="2"/>
        <v>0</v>
      </c>
      <c r="AA38" s="40">
        <f t="shared" si="3"/>
        <v>1</v>
      </c>
      <c r="AB38" s="45"/>
      <c r="AC38" s="18"/>
      <c r="AD38" s="18"/>
      <c r="AE38" s="5"/>
    </row>
    <row r="39" spans="1:31">
      <c r="A39" s="18">
        <v>35</v>
      </c>
      <c r="B39" s="18"/>
      <c r="C39" s="18"/>
      <c r="D39" s="18"/>
      <c r="E39" s="18"/>
      <c r="F39" s="18"/>
      <c r="G39" s="18"/>
      <c r="H39" s="18"/>
      <c r="I39" s="18"/>
      <c r="J39" s="18"/>
      <c r="K39" s="18"/>
      <c r="L39" s="18"/>
      <c r="M39" s="40">
        <f t="shared" ca="1" si="1"/>
        <v>2019</v>
      </c>
      <c r="N39" s="41">
        <f>Spielleistung!X39</f>
        <v>1</v>
      </c>
      <c r="O39" s="40">
        <f>IF(C39&lt;&gt;0,VLOOKUP(M39-J39,Eingabemaske!$B$9:$I$28,2),0)</f>
        <v>0</v>
      </c>
      <c r="P39" s="41">
        <f>Physis!T39</f>
        <v>1</v>
      </c>
      <c r="Q39" s="40">
        <f>IF(C39&lt;&gt;0,VLOOKUP(M39-J39,Eingabemaske!$B$9:$I$28,3),0)</f>
        <v>0</v>
      </c>
      <c r="R39" s="41">
        <f>'Mirwald-Methode'!E38</f>
        <v>1</v>
      </c>
      <c r="S39" s="40">
        <f>IF(C39&lt;&gt;0,VLOOKUP(M39-J39,Eingabemaske!$B$9:$I$28,4),0)</f>
        <v>0</v>
      </c>
      <c r="T39" s="41">
        <f>'Relative Age'!F38</f>
        <v>1</v>
      </c>
      <c r="U39" s="40">
        <f>IF(C39&lt;&gt;0,VLOOKUP(M39-J39,Eingabemaske!$B$9:$I$28,5),0)</f>
        <v>0</v>
      </c>
      <c r="V39" s="41">
        <f>Trainingsalter!E38</f>
        <v>1</v>
      </c>
      <c r="W39" s="40">
        <f>IF(C39&lt;&gt;0,VLOOKUP(M39-J39,Eingabemaske!$B$9:$I$28,6),0)</f>
        <v>0</v>
      </c>
      <c r="X39" s="41">
        <f>Trainingsaufwand!E38</f>
        <v>1</v>
      </c>
      <c r="Y39" s="40">
        <f>IF(C39&lt;&gt;0,VLOOKUP(M39-J39,Eingabemaske!$B$9:$I$28,7),0)</f>
        <v>0</v>
      </c>
      <c r="Z39" s="40">
        <f t="shared" si="2"/>
        <v>0</v>
      </c>
      <c r="AA39" s="40">
        <f t="shared" si="3"/>
        <v>1</v>
      </c>
      <c r="AB39" s="45"/>
      <c r="AC39" s="18"/>
      <c r="AD39" s="18"/>
      <c r="AE39" s="5"/>
    </row>
    <row r="40" spans="1:31">
      <c r="A40" s="18">
        <v>36</v>
      </c>
      <c r="B40" s="18"/>
      <c r="C40" s="18"/>
      <c r="D40" s="18"/>
      <c r="E40" s="18"/>
      <c r="F40" s="18"/>
      <c r="G40" s="18"/>
      <c r="H40" s="18"/>
      <c r="I40" s="18"/>
      <c r="J40" s="18"/>
      <c r="K40" s="18"/>
      <c r="L40" s="18"/>
      <c r="M40" s="40">
        <f t="shared" ca="1" si="1"/>
        <v>2019</v>
      </c>
      <c r="N40" s="41">
        <f>Spielleistung!X40</f>
        <v>1</v>
      </c>
      <c r="O40" s="40">
        <f>IF(C40&lt;&gt;0,VLOOKUP(M40-J40,Eingabemaske!$B$9:$I$28,2),0)</f>
        <v>0</v>
      </c>
      <c r="P40" s="41">
        <f>Physis!T40</f>
        <v>1</v>
      </c>
      <c r="Q40" s="40">
        <f>IF(C40&lt;&gt;0,VLOOKUP(M40-J40,Eingabemaske!$B$9:$I$28,3),0)</f>
        <v>0</v>
      </c>
      <c r="R40" s="41">
        <f>'Mirwald-Methode'!E39</f>
        <v>1</v>
      </c>
      <c r="S40" s="40">
        <f>IF(C40&lt;&gt;0,VLOOKUP(M40-J40,Eingabemaske!$B$9:$I$28,4),0)</f>
        <v>0</v>
      </c>
      <c r="T40" s="41">
        <f>'Relative Age'!F39</f>
        <v>1</v>
      </c>
      <c r="U40" s="40">
        <f>IF(C40&lt;&gt;0,VLOOKUP(M40-J40,Eingabemaske!$B$9:$I$28,5),0)</f>
        <v>0</v>
      </c>
      <c r="V40" s="41">
        <f>Trainingsalter!E39</f>
        <v>1</v>
      </c>
      <c r="W40" s="40">
        <f>IF(C40&lt;&gt;0,VLOOKUP(M40-J40,Eingabemaske!$B$9:$I$28,6),0)</f>
        <v>0</v>
      </c>
      <c r="X40" s="41">
        <f>Trainingsaufwand!E39</f>
        <v>1</v>
      </c>
      <c r="Y40" s="40">
        <f>IF(C40&lt;&gt;0,VLOOKUP(M40-J40,Eingabemaske!$B$9:$I$28,7),0)</f>
        <v>0</v>
      </c>
      <c r="Z40" s="40">
        <f t="shared" si="2"/>
        <v>0</v>
      </c>
      <c r="AA40" s="40">
        <f t="shared" si="3"/>
        <v>1</v>
      </c>
      <c r="AB40" s="45"/>
      <c r="AC40" s="18"/>
      <c r="AD40" s="18"/>
      <c r="AE40" s="5"/>
    </row>
    <row r="41" spans="1:31">
      <c r="A41" s="18">
        <v>37</v>
      </c>
      <c r="B41" s="18"/>
      <c r="C41" s="18"/>
      <c r="D41" s="18"/>
      <c r="E41" s="18"/>
      <c r="F41" s="18"/>
      <c r="G41" s="18"/>
      <c r="H41" s="18"/>
      <c r="I41" s="18"/>
      <c r="J41" s="18"/>
      <c r="K41" s="18"/>
      <c r="L41" s="18"/>
      <c r="M41" s="40">
        <f t="shared" ca="1" si="1"/>
        <v>2019</v>
      </c>
      <c r="N41" s="41">
        <f>Spielleistung!X41</f>
        <v>1</v>
      </c>
      <c r="O41" s="40">
        <f>IF(C41&lt;&gt;0,VLOOKUP(M41-J41,Eingabemaske!$B$9:$I$28,2),0)</f>
        <v>0</v>
      </c>
      <c r="P41" s="41">
        <f>Physis!T41</f>
        <v>1</v>
      </c>
      <c r="Q41" s="40">
        <f>IF(C41&lt;&gt;0,VLOOKUP(M41-J41,Eingabemaske!$B$9:$I$28,3),0)</f>
        <v>0</v>
      </c>
      <c r="R41" s="41">
        <f>'Mirwald-Methode'!E40</f>
        <v>1</v>
      </c>
      <c r="S41" s="40">
        <f>IF(C41&lt;&gt;0,VLOOKUP(M41-J41,Eingabemaske!$B$9:$I$28,4),0)</f>
        <v>0</v>
      </c>
      <c r="T41" s="41">
        <f>'Relative Age'!F40</f>
        <v>1</v>
      </c>
      <c r="U41" s="40">
        <f>IF(C41&lt;&gt;0,VLOOKUP(M41-J41,Eingabemaske!$B$9:$I$28,5),0)</f>
        <v>0</v>
      </c>
      <c r="V41" s="41">
        <f>Trainingsalter!E40</f>
        <v>1</v>
      </c>
      <c r="W41" s="40">
        <f>IF(C41&lt;&gt;0,VLOOKUP(M41-J41,Eingabemaske!$B$9:$I$28,6),0)</f>
        <v>0</v>
      </c>
      <c r="X41" s="41">
        <f>Trainingsaufwand!E40</f>
        <v>1</v>
      </c>
      <c r="Y41" s="40">
        <f>IF(C41&lt;&gt;0,VLOOKUP(M41-J41,Eingabemaske!$B$9:$I$28,7),0)</f>
        <v>0</v>
      </c>
      <c r="Z41" s="40">
        <f t="shared" si="2"/>
        <v>0</v>
      </c>
      <c r="AA41" s="40">
        <f t="shared" si="3"/>
        <v>1</v>
      </c>
      <c r="AB41" s="45"/>
      <c r="AC41" s="18"/>
      <c r="AD41" s="18"/>
      <c r="AE41" s="5"/>
    </row>
    <row r="42" spans="1:31">
      <c r="A42" s="18">
        <v>38</v>
      </c>
      <c r="B42" s="18"/>
      <c r="C42" s="18"/>
      <c r="D42" s="18"/>
      <c r="E42" s="18"/>
      <c r="F42" s="18"/>
      <c r="G42" s="18"/>
      <c r="H42" s="18"/>
      <c r="I42" s="18"/>
      <c r="J42" s="18"/>
      <c r="K42" s="18"/>
      <c r="L42" s="18"/>
      <c r="M42" s="40">
        <f t="shared" ca="1" si="1"/>
        <v>2019</v>
      </c>
      <c r="N42" s="41">
        <f>Spielleistung!X42</f>
        <v>1</v>
      </c>
      <c r="O42" s="40">
        <f>IF(C42&lt;&gt;0,VLOOKUP(M42-J42,Eingabemaske!$B$9:$I$28,2),0)</f>
        <v>0</v>
      </c>
      <c r="P42" s="41">
        <f>Physis!T42</f>
        <v>1</v>
      </c>
      <c r="Q42" s="40">
        <f>IF(C42&lt;&gt;0,VLOOKUP(M42-J42,Eingabemaske!$B$9:$I$28,3),0)</f>
        <v>0</v>
      </c>
      <c r="R42" s="41">
        <f>'Mirwald-Methode'!E41</f>
        <v>1</v>
      </c>
      <c r="S42" s="40">
        <f>IF(C42&lt;&gt;0,VLOOKUP(M42-J42,Eingabemaske!$B$9:$I$28,4),0)</f>
        <v>0</v>
      </c>
      <c r="T42" s="41">
        <f>'Relative Age'!F41</f>
        <v>1</v>
      </c>
      <c r="U42" s="40">
        <f>IF(C42&lt;&gt;0,VLOOKUP(M42-J42,Eingabemaske!$B$9:$I$28,5),0)</f>
        <v>0</v>
      </c>
      <c r="V42" s="41">
        <f>Trainingsalter!E41</f>
        <v>1</v>
      </c>
      <c r="W42" s="40">
        <f>IF(C42&lt;&gt;0,VLOOKUP(M42-J42,Eingabemaske!$B$9:$I$28,6),0)</f>
        <v>0</v>
      </c>
      <c r="X42" s="41">
        <f>Trainingsaufwand!E41</f>
        <v>1</v>
      </c>
      <c r="Y42" s="40">
        <f>IF(C42&lt;&gt;0,VLOOKUP(M42-J42,Eingabemaske!$B$9:$I$28,7),0)</f>
        <v>0</v>
      </c>
      <c r="Z42" s="40">
        <f t="shared" si="2"/>
        <v>0</v>
      </c>
      <c r="AA42" s="40">
        <f t="shared" si="3"/>
        <v>1</v>
      </c>
      <c r="AB42" s="45"/>
      <c r="AC42" s="18"/>
      <c r="AD42" s="18"/>
      <c r="AE42" s="5"/>
    </row>
    <row r="43" spans="1:31">
      <c r="A43" s="18">
        <v>39</v>
      </c>
      <c r="B43" s="18"/>
      <c r="C43" s="18"/>
      <c r="D43" s="18"/>
      <c r="E43" s="18"/>
      <c r="F43" s="18"/>
      <c r="G43" s="18"/>
      <c r="H43" s="18"/>
      <c r="I43" s="18"/>
      <c r="J43" s="18"/>
      <c r="K43" s="18"/>
      <c r="L43" s="18"/>
      <c r="M43" s="40">
        <f t="shared" ca="1" si="1"/>
        <v>2019</v>
      </c>
      <c r="N43" s="41">
        <f>Spielleistung!X43</f>
        <v>1</v>
      </c>
      <c r="O43" s="40">
        <f>IF(C43&lt;&gt;0,VLOOKUP(M43-J43,Eingabemaske!$B$9:$I$28,2),0)</f>
        <v>0</v>
      </c>
      <c r="P43" s="41">
        <f>Physis!T43</f>
        <v>1</v>
      </c>
      <c r="Q43" s="40">
        <f>IF(C43&lt;&gt;0,VLOOKUP(M43-J43,Eingabemaske!$B$9:$I$28,3),0)</f>
        <v>0</v>
      </c>
      <c r="R43" s="41">
        <f>'Mirwald-Methode'!E42</f>
        <v>1</v>
      </c>
      <c r="S43" s="40">
        <f>IF(C43&lt;&gt;0,VLOOKUP(M43-J43,Eingabemaske!$B$9:$I$28,4),0)</f>
        <v>0</v>
      </c>
      <c r="T43" s="41">
        <f>'Relative Age'!F42</f>
        <v>1</v>
      </c>
      <c r="U43" s="40">
        <f>IF(C43&lt;&gt;0,VLOOKUP(M43-J43,Eingabemaske!$B$9:$I$28,5),0)</f>
        <v>0</v>
      </c>
      <c r="V43" s="41">
        <f>Trainingsalter!E42</f>
        <v>1</v>
      </c>
      <c r="W43" s="40">
        <f>IF(C43&lt;&gt;0,VLOOKUP(M43-J43,Eingabemaske!$B$9:$I$28,6),0)</f>
        <v>0</v>
      </c>
      <c r="X43" s="41">
        <f>Trainingsaufwand!E42</f>
        <v>1</v>
      </c>
      <c r="Y43" s="40">
        <f>IF(C43&lt;&gt;0,VLOOKUP(M43-J43,Eingabemaske!$B$9:$I$28,7),0)</f>
        <v>0</v>
      </c>
      <c r="Z43" s="40">
        <f t="shared" si="2"/>
        <v>0</v>
      </c>
      <c r="AA43" s="40">
        <f t="shared" si="3"/>
        <v>1</v>
      </c>
      <c r="AB43" s="45"/>
      <c r="AC43" s="18"/>
      <c r="AD43" s="18"/>
      <c r="AE43" s="5"/>
    </row>
    <row r="44" spans="1:31">
      <c r="A44" s="18">
        <v>40</v>
      </c>
      <c r="B44" s="18"/>
      <c r="C44" s="18"/>
      <c r="D44" s="18"/>
      <c r="E44" s="18"/>
      <c r="F44" s="18"/>
      <c r="G44" s="18"/>
      <c r="H44" s="18"/>
      <c r="I44" s="18"/>
      <c r="J44" s="18"/>
      <c r="K44" s="18"/>
      <c r="L44" s="18"/>
      <c r="M44" s="40">
        <f t="shared" ca="1" si="1"/>
        <v>2019</v>
      </c>
      <c r="N44" s="41">
        <f>Spielleistung!X44</f>
        <v>1</v>
      </c>
      <c r="O44" s="40">
        <f>IF(C44&lt;&gt;0,VLOOKUP(M44-J44,Eingabemaske!$B$9:$I$28,2),0)</f>
        <v>0</v>
      </c>
      <c r="P44" s="41">
        <f>Physis!T44</f>
        <v>1</v>
      </c>
      <c r="Q44" s="40">
        <f>IF(C44&lt;&gt;0,VLOOKUP(M44-J44,Eingabemaske!$B$9:$I$28,3),0)</f>
        <v>0</v>
      </c>
      <c r="R44" s="41">
        <f>'Mirwald-Methode'!E43</f>
        <v>1</v>
      </c>
      <c r="S44" s="40">
        <f>IF(C44&lt;&gt;0,VLOOKUP(M44-J44,Eingabemaske!$B$9:$I$28,4),0)</f>
        <v>0</v>
      </c>
      <c r="T44" s="41">
        <f>'Relative Age'!F43</f>
        <v>1</v>
      </c>
      <c r="U44" s="40">
        <f>IF(C44&lt;&gt;0,VLOOKUP(M44-J44,Eingabemaske!$B$9:$I$28,5),0)</f>
        <v>0</v>
      </c>
      <c r="V44" s="41">
        <f>Trainingsalter!E43</f>
        <v>1</v>
      </c>
      <c r="W44" s="40">
        <f>IF(C44&lt;&gt;0,VLOOKUP(M44-J44,Eingabemaske!$B$9:$I$28,6),0)</f>
        <v>0</v>
      </c>
      <c r="X44" s="41">
        <f>Trainingsaufwand!E43</f>
        <v>1</v>
      </c>
      <c r="Y44" s="40">
        <f>IF(C44&lt;&gt;0,VLOOKUP(M44-J44,Eingabemaske!$B$9:$I$28,7),0)</f>
        <v>0</v>
      </c>
      <c r="Z44" s="40">
        <f t="shared" si="2"/>
        <v>0</v>
      </c>
      <c r="AA44" s="40">
        <f t="shared" si="3"/>
        <v>1</v>
      </c>
      <c r="AB44" s="45"/>
      <c r="AC44" s="18"/>
      <c r="AD44" s="18"/>
      <c r="AE44" s="5"/>
    </row>
    <row r="45" spans="1:31">
      <c r="A45" s="18">
        <v>41</v>
      </c>
      <c r="B45" s="18"/>
      <c r="C45" s="18"/>
      <c r="D45" s="18"/>
      <c r="E45" s="18"/>
      <c r="F45" s="18"/>
      <c r="G45" s="18"/>
      <c r="H45" s="18"/>
      <c r="I45" s="18"/>
      <c r="J45" s="18"/>
      <c r="K45" s="18"/>
      <c r="L45" s="18"/>
      <c r="M45" s="40">
        <f t="shared" ca="1" si="1"/>
        <v>2019</v>
      </c>
      <c r="N45" s="41">
        <f>Spielleistung!X45</f>
        <v>1</v>
      </c>
      <c r="O45" s="40">
        <f>IF(C45&lt;&gt;0,VLOOKUP(M45-J45,Eingabemaske!$B$9:$I$28,2),0)</f>
        <v>0</v>
      </c>
      <c r="P45" s="41">
        <f>Physis!T45</f>
        <v>1</v>
      </c>
      <c r="Q45" s="40">
        <f>IF(C45&lt;&gt;0,VLOOKUP(M45-J45,Eingabemaske!$B$9:$I$28,3),0)</f>
        <v>0</v>
      </c>
      <c r="R45" s="41">
        <f>'Mirwald-Methode'!E44</f>
        <v>1</v>
      </c>
      <c r="S45" s="40">
        <f>IF(C45&lt;&gt;0,VLOOKUP(M45-J45,Eingabemaske!$B$9:$I$28,4),0)</f>
        <v>0</v>
      </c>
      <c r="T45" s="41">
        <f>'Relative Age'!F44</f>
        <v>1</v>
      </c>
      <c r="U45" s="40">
        <f>IF(C45&lt;&gt;0,VLOOKUP(M45-J45,Eingabemaske!$B$9:$I$28,5),0)</f>
        <v>0</v>
      </c>
      <c r="V45" s="41">
        <f>Trainingsalter!E44</f>
        <v>1</v>
      </c>
      <c r="W45" s="40">
        <f>IF(C45&lt;&gt;0,VLOOKUP(M45-J45,Eingabemaske!$B$9:$I$28,6),0)</f>
        <v>0</v>
      </c>
      <c r="X45" s="41">
        <f>Trainingsaufwand!E44</f>
        <v>1</v>
      </c>
      <c r="Y45" s="40">
        <f>IF(C45&lt;&gt;0,VLOOKUP(M45-J45,Eingabemaske!$B$9:$I$28,7),0)</f>
        <v>0</v>
      </c>
      <c r="Z45" s="40">
        <f t="shared" si="2"/>
        <v>0</v>
      </c>
      <c r="AA45" s="40">
        <f t="shared" si="3"/>
        <v>1</v>
      </c>
      <c r="AB45" s="45"/>
      <c r="AC45" s="18"/>
      <c r="AD45" s="18"/>
      <c r="AE45" s="5"/>
    </row>
    <row r="46" spans="1:31">
      <c r="A46" s="18">
        <v>42</v>
      </c>
      <c r="B46" s="18"/>
      <c r="C46" s="18"/>
      <c r="D46" s="18"/>
      <c r="E46" s="18"/>
      <c r="F46" s="18"/>
      <c r="G46" s="18"/>
      <c r="H46" s="18"/>
      <c r="I46" s="18"/>
      <c r="J46" s="18"/>
      <c r="K46" s="18"/>
      <c r="L46" s="18"/>
      <c r="M46" s="40">
        <f t="shared" ca="1" si="1"/>
        <v>2019</v>
      </c>
      <c r="N46" s="41">
        <f>Spielleistung!X46</f>
        <v>1</v>
      </c>
      <c r="O46" s="40">
        <f>IF(C46&lt;&gt;0,VLOOKUP(M46-J46,Eingabemaske!$B$9:$I$28,2),0)</f>
        <v>0</v>
      </c>
      <c r="P46" s="41">
        <f>Physis!T46</f>
        <v>1</v>
      </c>
      <c r="Q46" s="40">
        <f>IF(C46&lt;&gt;0,VLOOKUP(M46-J46,Eingabemaske!$B$9:$I$28,3),0)</f>
        <v>0</v>
      </c>
      <c r="R46" s="41">
        <f>'Mirwald-Methode'!E45</f>
        <v>1</v>
      </c>
      <c r="S46" s="40">
        <f>IF(C46&lt;&gt;0,VLOOKUP(M46-J46,Eingabemaske!$B$9:$I$28,4),0)</f>
        <v>0</v>
      </c>
      <c r="T46" s="41">
        <f>'Relative Age'!F45</f>
        <v>1</v>
      </c>
      <c r="U46" s="40">
        <f>IF(C46&lt;&gt;0,VLOOKUP(M46-J46,Eingabemaske!$B$9:$I$28,5),0)</f>
        <v>0</v>
      </c>
      <c r="V46" s="41">
        <f>Trainingsalter!E45</f>
        <v>1</v>
      </c>
      <c r="W46" s="40">
        <f>IF(C46&lt;&gt;0,VLOOKUP(M46-J46,Eingabemaske!$B$9:$I$28,6),0)</f>
        <v>0</v>
      </c>
      <c r="X46" s="41">
        <f>Trainingsaufwand!E45</f>
        <v>1</v>
      </c>
      <c r="Y46" s="40">
        <f>IF(C46&lt;&gt;0,VLOOKUP(M46-J46,Eingabemaske!$B$9:$I$28,7),0)</f>
        <v>0</v>
      </c>
      <c r="Z46" s="40">
        <f t="shared" si="2"/>
        <v>0</v>
      </c>
      <c r="AA46" s="40">
        <f t="shared" si="3"/>
        <v>1</v>
      </c>
      <c r="AB46" s="45"/>
      <c r="AC46" s="18"/>
      <c r="AD46" s="18"/>
      <c r="AE46" s="5"/>
    </row>
    <row r="47" spans="1:31">
      <c r="A47" s="18">
        <v>43</v>
      </c>
      <c r="B47" s="18"/>
      <c r="C47" s="18"/>
      <c r="D47" s="18"/>
      <c r="E47" s="18"/>
      <c r="F47" s="18"/>
      <c r="G47" s="18"/>
      <c r="H47" s="18"/>
      <c r="I47" s="18"/>
      <c r="J47" s="18"/>
      <c r="K47" s="18"/>
      <c r="L47" s="18"/>
      <c r="M47" s="40">
        <f t="shared" ca="1" si="1"/>
        <v>2019</v>
      </c>
      <c r="N47" s="41">
        <f>Spielleistung!X47</f>
        <v>1</v>
      </c>
      <c r="O47" s="40">
        <f>IF(C47&lt;&gt;0,VLOOKUP(M47-J47,Eingabemaske!$B$9:$I$28,2),0)</f>
        <v>0</v>
      </c>
      <c r="P47" s="41">
        <f>Physis!T47</f>
        <v>1</v>
      </c>
      <c r="Q47" s="40">
        <f>IF(C47&lt;&gt;0,VLOOKUP(M47-J47,Eingabemaske!$B$9:$I$28,3),0)</f>
        <v>0</v>
      </c>
      <c r="R47" s="41">
        <f>'Mirwald-Methode'!E46</f>
        <v>1</v>
      </c>
      <c r="S47" s="40">
        <f>IF(C47&lt;&gt;0,VLOOKUP(M47-J47,Eingabemaske!$B$9:$I$28,4),0)</f>
        <v>0</v>
      </c>
      <c r="T47" s="41">
        <f>'Relative Age'!F46</f>
        <v>1</v>
      </c>
      <c r="U47" s="40">
        <f>IF(C47&lt;&gt;0,VLOOKUP(M47-J47,Eingabemaske!$B$9:$I$28,5),0)</f>
        <v>0</v>
      </c>
      <c r="V47" s="41">
        <f>Trainingsalter!E46</f>
        <v>1</v>
      </c>
      <c r="W47" s="40">
        <f>IF(C47&lt;&gt;0,VLOOKUP(M47-J47,Eingabemaske!$B$9:$I$28,6),0)</f>
        <v>0</v>
      </c>
      <c r="X47" s="41">
        <f>Trainingsaufwand!E46</f>
        <v>1</v>
      </c>
      <c r="Y47" s="40">
        <f>IF(C47&lt;&gt;0,VLOOKUP(M47-J47,Eingabemaske!$B$9:$I$28,7),0)</f>
        <v>0</v>
      </c>
      <c r="Z47" s="40">
        <f t="shared" si="2"/>
        <v>0</v>
      </c>
      <c r="AA47" s="40">
        <f t="shared" si="3"/>
        <v>1</v>
      </c>
      <c r="AB47" s="45"/>
      <c r="AC47" s="18"/>
      <c r="AD47" s="18"/>
      <c r="AE47" s="5"/>
    </row>
    <row r="48" spans="1:31">
      <c r="A48" s="18">
        <v>44</v>
      </c>
      <c r="B48" s="18"/>
      <c r="C48" s="18"/>
      <c r="D48" s="18"/>
      <c r="E48" s="18"/>
      <c r="F48" s="18"/>
      <c r="G48" s="18"/>
      <c r="H48" s="18"/>
      <c r="I48" s="18"/>
      <c r="J48" s="18"/>
      <c r="K48" s="18"/>
      <c r="L48" s="18"/>
      <c r="M48" s="40">
        <f t="shared" ca="1" si="1"/>
        <v>2019</v>
      </c>
      <c r="N48" s="41">
        <f>Spielleistung!X48</f>
        <v>1</v>
      </c>
      <c r="O48" s="40">
        <f>IF(C48&lt;&gt;0,VLOOKUP(M48-J48,Eingabemaske!$B$9:$I$28,2),0)</f>
        <v>0</v>
      </c>
      <c r="P48" s="41">
        <f>Physis!T48</f>
        <v>1</v>
      </c>
      <c r="Q48" s="40">
        <f>IF(C48&lt;&gt;0,VLOOKUP(M48-J48,Eingabemaske!$B$9:$I$28,3),0)</f>
        <v>0</v>
      </c>
      <c r="R48" s="41">
        <f>'Mirwald-Methode'!E47</f>
        <v>1</v>
      </c>
      <c r="S48" s="40">
        <f>IF(C48&lt;&gt;0,VLOOKUP(M48-J48,Eingabemaske!$B$9:$I$28,4),0)</f>
        <v>0</v>
      </c>
      <c r="T48" s="41">
        <f>'Relative Age'!F47</f>
        <v>1</v>
      </c>
      <c r="U48" s="40">
        <f>IF(C48&lt;&gt;0,VLOOKUP(M48-J48,Eingabemaske!$B$9:$I$28,5),0)</f>
        <v>0</v>
      </c>
      <c r="V48" s="41">
        <f>Trainingsalter!E47</f>
        <v>1</v>
      </c>
      <c r="W48" s="40">
        <f>IF(C48&lt;&gt;0,VLOOKUP(M48-J48,Eingabemaske!$B$9:$I$28,6),0)</f>
        <v>0</v>
      </c>
      <c r="X48" s="41">
        <f>Trainingsaufwand!E47</f>
        <v>1</v>
      </c>
      <c r="Y48" s="40">
        <f>IF(C48&lt;&gt;0,VLOOKUP(M48-J48,Eingabemaske!$B$9:$I$28,7),0)</f>
        <v>0</v>
      </c>
      <c r="Z48" s="40">
        <f t="shared" si="2"/>
        <v>0</v>
      </c>
      <c r="AA48" s="40">
        <f t="shared" si="3"/>
        <v>1</v>
      </c>
      <c r="AB48" s="45"/>
      <c r="AC48" s="18"/>
      <c r="AD48" s="18"/>
      <c r="AE48" s="5"/>
    </row>
    <row r="49" spans="1:31">
      <c r="A49" s="18">
        <v>45</v>
      </c>
      <c r="B49" s="18"/>
      <c r="C49" s="18"/>
      <c r="D49" s="18"/>
      <c r="E49" s="18"/>
      <c r="F49" s="18"/>
      <c r="G49" s="18"/>
      <c r="H49" s="18"/>
      <c r="I49" s="18"/>
      <c r="J49" s="18"/>
      <c r="K49" s="18"/>
      <c r="L49" s="18"/>
      <c r="M49" s="40">
        <f t="shared" ca="1" si="1"/>
        <v>2019</v>
      </c>
      <c r="N49" s="41">
        <f>Spielleistung!X49</f>
        <v>1</v>
      </c>
      <c r="O49" s="40">
        <f>IF(C49&lt;&gt;0,VLOOKUP(M49-J49,Eingabemaske!$B$9:$I$28,2),0)</f>
        <v>0</v>
      </c>
      <c r="P49" s="41">
        <f>Physis!T49</f>
        <v>1</v>
      </c>
      <c r="Q49" s="40">
        <f>IF(C49&lt;&gt;0,VLOOKUP(M49-J49,Eingabemaske!$B$9:$I$28,3),0)</f>
        <v>0</v>
      </c>
      <c r="R49" s="41">
        <f>'Mirwald-Methode'!E48</f>
        <v>1</v>
      </c>
      <c r="S49" s="40">
        <f>IF(C49&lt;&gt;0,VLOOKUP(M49-J49,Eingabemaske!$B$9:$I$28,4),0)</f>
        <v>0</v>
      </c>
      <c r="T49" s="41">
        <f>'Relative Age'!F48</f>
        <v>1</v>
      </c>
      <c r="U49" s="40">
        <f>IF(C49&lt;&gt;0,VLOOKUP(M49-J49,Eingabemaske!$B$9:$I$28,5),0)</f>
        <v>0</v>
      </c>
      <c r="V49" s="41">
        <f>Trainingsalter!E48</f>
        <v>1</v>
      </c>
      <c r="W49" s="40">
        <f>IF(C49&lt;&gt;0,VLOOKUP(M49-J49,Eingabemaske!$B$9:$I$28,6),0)</f>
        <v>0</v>
      </c>
      <c r="X49" s="41">
        <f>Trainingsaufwand!E48</f>
        <v>1</v>
      </c>
      <c r="Y49" s="40">
        <f>IF(C49&lt;&gt;0,VLOOKUP(M49-J49,Eingabemaske!$B$9:$I$28,7),0)</f>
        <v>0</v>
      </c>
      <c r="Z49" s="40">
        <f t="shared" si="2"/>
        <v>0</v>
      </c>
      <c r="AA49" s="40">
        <f t="shared" si="3"/>
        <v>1</v>
      </c>
      <c r="AB49" s="45"/>
      <c r="AC49" s="18"/>
      <c r="AD49" s="18"/>
      <c r="AE49" s="5"/>
    </row>
    <row r="50" spans="1:31">
      <c r="A50" s="18">
        <v>46</v>
      </c>
      <c r="B50" s="18"/>
      <c r="C50" s="18"/>
      <c r="D50" s="18"/>
      <c r="E50" s="18"/>
      <c r="F50" s="18"/>
      <c r="G50" s="18"/>
      <c r="H50" s="18"/>
      <c r="I50" s="18"/>
      <c r="J50" s="18"/>
      <c r="K50" s="18"/>
      <c r="L50" s="18"/>
      <c r="M50" s="40">
        <f t="shared" ca="1" si="1"/>
        <v>2019</v>
      </c>
      <c r="N50" s="41">
        <f>Spielleistung!X50</f>
        <v>1</v>
      </c>
      <c r="O50" s="40">
        <f>IF(C50&lt;&gt;0,VLOOKUP(M50-J50,Eingabemaske!$B$9:$I$28,2),0)</f>
        <v>0</v>
      </c>
      <c r="P50" s="41">
        <f>Physis!T50</f>
        <v>1</v>
      </c>
      <c r="Q50" s="40">
        <f>IF(C50&lt;&gt;0,VLOOKUP(M50-J50,Eingabemaske!$B$9:$I$28,3),0)</f>
        <v>0</v>
      </c>
      <c r="R50" s="41">
        <f>'Mirwald-Methode'!E49</f>
        <v>1</v>
      </c>
      <c r="S50" s="40">
        <f>IF(C50&lt;&gt;0,VLOOKUP(M50-J50,Eingabemaske!$B$9:$I$28,4),0)</f>
        <v>0</v>
      </c>
      <c r="T50" s="41">
        <f>'Relative Age'!F49</f>
        <v>1</v>
      </c>
      <c r="U50" s="40">
        <f>IF(C50&lt;&gt;0,VLOOKUP(M50-J50,Eingabemaske!$B$9:$I$28,5),0)</f>
        <v>0</v>
      </c>
      <c r="V50" s="41">
        <f>Trainingsalter!E49</f>
        <v>1</v>
      </c>
      <c r="W50" s="40">
        <f>IF(C50&lt;&gt;0,VLOOKUP(M50-J50,Eingabemaske!$B$9:$I$28,6),0)</f>
        <v>0</v>
      </c>
      <c r="X50" s="41">
        <f>Trainingsaufwand!E49</f>
        <v>1</v>
      </c>
      <c r="Y50" s="40">
        <f>IF(C50&lt;&gt;0,VLOOKUP(M50-J50,Eingabemaske!$B$9:$I$28,7),0)</f>
        <v>0</v>
      </c>
      <c r="Z50" s="40">
        <f t="shared" si="2"/>
        <v>0</v>
      </c>
      <c r="AA50" s="40">
        <f t="shared" si="3"/>
        <v>1</v>
      </c>
      <c r="AB50" s="45"/>
      <c r="AC50" s="18"/>
      <c r="AD50" s="18"/>
      <c r="AE50" s="5"/>
    </row>
    <row r="51" spans="1:31">
      <c r="A51" s="18">
        <v>47</v>
      </c>
      <c r="B51" s="18"/>
      <c r="C51" s="18"/>
      <c r="D51" s="18"/>
      <c r="E51" s="18"/>
      <c r="F51" s="18"/>
      <c r="G51" s="18"/>
      <c r="H51" s="18"/>
      <c r="I51" s="18"/>
      <c r="J51" s="18"/>
      <c r="K51" s="18"/>
      <c r="L51" s="18"/>
      <c r="M51" s="40">
        <f t="shared" ca="1" si="1"/>
        <v>2019</v>
      </c>
      <c r="N51" s="41">
        <f>Spielleistung!X51</f>
        <v>1</v>
      </c>
      <c r="O51" s="40">
        <f>IF(C51&lt;&gt;0,VLOOKUP(M51-J51,Eingabemaske!$B$9:$I$28,2),0)</f>
        <v>0</v>
      </c>
      <c r="P51" s="41">
        <f>Physis!T51</f>
        <v>1</v>
      </c>
      <c r="Q51" s="40">
        <f>IF(C51&lt;&gt;0,VLOOKUP(M51-J51,Eingabemaske!$B$9:$I$28,3),0)</f>
        <v>0</v>
      </c>
      <c r="R51" s="41">
        <f>'Mirwald-Methode'!E50</f>
        <v>1</v>
      </c>
      <c r="S51" s="40">
        <f>IF(C51&lt;&gt;0,VLOOKUP(M51-J51,Eingabemaske!$B$9:$I$28,4),0)</f>
        <v>0</v>
      </c>
      <c r="T51" s="41">
        <f>'Relative Age'!F50</f>
        <v>1</v>
      </c>
      <c r="U51" s="40">
        <f>IF(C51&lt;&gt;0,VLOOKUP(M51-J51,Eingabemaske!$B$9:$I$28,5),0)</f>
        <v>0</v>
      </c>
      <c r="V51" s="41">
        <f>Trainingsalter!E50</f>
        <v>1</v>
      </c>
      <c r="W51" s="40">
        <f>IF(C51&lt;&gt;0,VLOOKUP(M51-J51,Eingabemaske!$B$9:$I$28,6),0)</f>
        <v>0</v>
      </c>
      <c r="X51" s="41">
        <f>Trainingsaufwand!E50</f>
        <v>1</v>
      </c>
      <c r="Y51" s="40">
        <f>IF(C51&lt;&gt;0,VLOOKUP(M51-J51,Eingabemaske!$B$9:$I$28,7),0)</f>
        <v>0</v>
      </c>
      <c r="Z51" s="40">
        <f t="shared" si="2"/>
        <v>0</v>
      </c>
      <c r="AA51" s="40">
        <f t="shared" si="3"/>
        <v>1</v>
      </c>
      <c r="AB51" s="45"/>
      <c r="AC51" s="18"/>
      <c r="AD51" s="18"/>
      <c r="AE51" s="5"/>
    </row>
    <row r="52" spans="1:31">
      <c r="A52" s="18">
        <v>48</v>
      </c>
      <c r="B52" s="18"/>
      <c r="C52" s="18"/>
      <c r="D52" s="18"/>
      <c r="E52" s="18"/>
      <c r="F52" s="18"/>
      <c r="G52" s="18"/>
      <c r="H52" s="18"/>
      <c r="I52" s="18"/>
      <c r="J52" s="18"/>
      <c r="K52" s="18"/>
      <c r="L52" s="18"/>
      <c r="M52" s="40">
        <f t="shared" ca="1" si="1"/>
        <v>2019</v>
      </c>
      <c r="N52" s="41">
        <f>Spielleistung!X52</f>
        <v>1</v>
      </c>
      <c r="O52" s="40">
        <f>IF(C52&lt;&gt;0,VLOOKUP(M52-J52,Eingabemaske!$B$9:$I$28,2),0)</f>
        <v>0</v>
      </c>
      <c r="P52" s="41">
        <f>Physis!T52</f>
        <v>1</v>
      </c>
      <c r="Q52" s="40">
        <f>IF(C52&lt;&gt;0,VLOOKUP(M52-J52,Eingabemaske!$B$9:$I$28,3),0)</f>
        <v>0</v>
      </c>
      <c r="R52" s="41">
        <f>'Mirwald-Methode'!E51</f>
        <v>1</v>
      </c>
      <c r="S52" s="40">
        <f>IF(C52&lt;&gt;0,VLOOKUP(M52-J52,Eingabemaske!$B$9:$I$28,4),0)</f>
        <v>0</v>
      </c>
      <c r="T52" s="41">
        <f>'Relative Age'!F51</f>
        <v>1</v>
      </c>
      <c r="U52" s="40">
        <f>IF(C52&lt;&gt;0,VLOOKUP(M52-J52,Eingabemaske!$B$9:$I$28,5),0)</f>
        <v>0</v>
      </c>
      <c r="V52" s="41">
        <f>Trainingsalter!E51</f>
        <v>1</v>
      </c>
      <c r="W52" s="40">
        <f>IF(C52&lt;&gt;0,VLOOKUP(M52-J52,Eingabemaske!$B$9:$I$28,6),0)</f>
        <v>0</v>
      </c>
      <c r="X52" s="41">
        <f>Trainingsaufwand!E51</f>
        <v>1</v>
      </c>
      <c r="Y52" s="40">
        <f>IF(C52&lt;&gt;0,VLOOKUP(M52-J52,Eingabemaske!$B$9:$I$28,7),0)</f>
        <v>0</v>
      </c>
      <c r="Z52" s="40">
        <f t="shared" si="2"/>
        <v>0</v>
      </c>
      <c r="AA52" s="40">
        <f t="shared" si="3"/>
        <v>1</v>
      </c>
      <c r="AB52" s="45"/>
      <c r="AC52" s="18"/>
      <c r="AD52" s="18"/>
      <c r="AE52" s="5"/>
    </row>
    <row r="53" spans="1:31">
      <c r="A53" s="18">
        <v>49</v>
      </c>
      <c r="B53" s="18"/>
      <c r="C53" s="18"/>
      <c r="D53" s="18"/>
      <c r="E53" s="18"/>
      <c r="F53" s="18"/>
      <c r="G53" s="18"/>
      <c r="H53" s="18"/>
      <c r="I53" s="18"/>
      <c r="J53" s="18"/>
      <c r="K53" s="18"/>
      <c r="L53" s="18"/>
      <c r="M53" s="40">
        <f t="shared" ca="1" si="1"/>
        <v>2019</v>
      </c>
      <c r="N53" s="41">
        <f>Spielleistung!X53</f>
        <v>1</v>
      </c>
      <c r="O53" s="40">
        <f>IF(C53&lt;&gt;0,VLOOKUP(M53-J53,Eingabemaske!$B$9:$I$28,2),0)</f>
        <v>0</v>
      </c>
      <c r="P53" s="41">
        <f>Physis!T53</f>
        <v>1</v>
      </c>
      <c r="Q53" s="40">
        <f>IF(C53&lt;&gt;0,VLOOKUP(M53-J53,Eingabemaske!$B$9:$I$28,3),0)</f>
        <v>0</v>
      </c>
      <c r="R53" s="41">
        <f>'Mirwald-Methode'!E52</f>
        <v>1</v>
      </c>
      <c r="S53" s="40">
        <f>IF(C53&lt;&gt;0,VLOOKUP(M53-J53,Eingabemaske!$B$9:$I$28,4),0)</f>
        <v>0</v>
      </c>
      <c r="T53" s="41">
        <f>'Relative Age'!F52</f>
        <v>1</v>
      </c>
      <c r="U53" s="40">
        <f>IF(C53&lt;&gt;0,VLOOKUP(M53-J53,Eingabemaske!$B$9:$I$28,5),0)</f>
        <v>0</v>
      </c>
      <c r="V53" s="41">
        <f>Trainingsalter!E52</f>
        <v>1</v>
      </c>
      <c r="W53" s="40">
        <f>IF(C53&lt;&gt;0,VLOOKUP(M53-J53,Eingabemaske!$B$9:$I$28,6),0)</f>
        <v>0</v>
      </c>
      <c r="X53" s="41">
        <f>Trainingsaufwand!E52</f>
        <v>1</v>
      </c>
      <c r="Y53" s="40">
        <f>IF(C53&lt;&gt;0,VLOOKUP(M53-J53,Eingabemaske!$B$9:$I$28,7),0)</f>
        <v>0</v>
      </c>
      <c r="Z53" s="40">
        <f t="shared" si="2"/>
        <v>0</v>
      </c>
      <c r="AA53" s="40">
        <f t="shared" si="3"/>
        <v>1</v>
      </c>
      <c r="AB53" s="45"/>
      <c r="AC53" s="18"/>
      <c r="AD53" s="18"/>
      <c r="AE53" s="5"/>
    </row>
    <row r="54" spans="1:31">
      <c r="A54" s="18">
        <v>50</v>
      </c>
      <c r="B54" s="18"/>
      <c r="C54" s="18"/>
      <c r="D54" s="18"/>
      <c r="E54" s="18"/>
      <c r="F54" s="18"/>
      <c r="G54" s="18"/>
      <c r="H54" s="18"/>
      <c r="I54" s="18"/>
      <c r="J54" s="18"/>
      <c r="K54" s="18"/>
      <c r="L54" s="18"/>
      <c r="M54" s="40">
        <f t="shared" ca="1" si="1"/>
        <v>2019</v>
      </c>
      <c r="N54" s="41">
        <f>Spielleistung!X54</f>
        <v>1</v>
      </c>
      <c r="O54" s="40">
        <f>IF(C54&lt;&gt;0,VLOOKUP(M54-J54,Eingabemaske!$B$9:$I$28,2),0)</f>
        <v>0</v>
      </c>
      <c r="P54" s="41">
        <f>Physis!T54</f>
        <v>1</v>
      </c>
      <c r="Q54" s="40">
        <f>IF(C54&lt;&gt;0,VLOOKUP(M54-J54,Eingabemaske!$B$9:$I$28,3),0)</f>
        <v>0</v>
      </c>
      <c r="R54" s="41">
        <f>'Mirwald-Methode'!E53</f>
        <v>1</v>
      </c>
      <c r="S54" s="40">
        <f>IF(C54&lt;&gt;0,VLOOKUP(M54-J54,Eingabemaske!$B$9:$I$28,4),0)</f>
        <v>0</v>
      </c>
      <c r="T54" s="41">
        <f>'Relative Age'!F53</f>
        <v>1</v>
      </c>
      <c r="U54" s="40">
        <f>IF(C54&lt;&gt;0,VLOOKUP(M54-J54,Eingabemaske!$B$9:$I$28,5),0)</f>
        <v>0</v>
      </c>
      <c r="V54" s="41">
        <f>Trainingsalter!E53</f>
        <v>1</v>
      </c>
      <c r="W54" s="40">
        <f>IF(C54&lt;&gt;0,VLOOKUP(M54-J54,Eingabemaske!$B$9:$I$28,6),0)</f>
        <v>0</v>
      </c>
      <c r="X54" s="41">
        <f>Trainingsaufwand!E53</f>
        <v>1</v>
      </c>
      <c r="Y54" s="40">
        <f>IF(C54&lt;&gt;0,VLOOKUP(M54-J54,Eingabemaske!$B$9:$I$28,7),0)</f>
        <v>0</v>
      </c>
      <c r="Z54" s="40">
        <f t="shared" si="2"/>
        <v>0</v>
      </c>
      <c r="AA54" s="40">
        <f t="shared" si="3"/>
        <v>1</v>
      </c>
      <c r="AB54" s="45"/>
      <c r="AC54" s="18"/>
      <c r="AD54" s="18"/>
      <c r="AE54" s="5"/>
    </row>
    <row r="55" spans="1:31">
      <c r="A55" s="18">
        <v>51</v>
      </c>
      <c r="B55" s="18"/>
      <c r="C55" s="18"/>
      <c r="D55" s="18"/>
      <c r="E55" s="18"/>
      <c r="F55" s="18"/>
      <c r="G55" s="18"/>
      <c r="H55" s="18"/>
      <c r="I55" s="18"/>
      <c r="J55" s="18"/>
      <c r="K55" s="18"/>
      <c r="L55" s="18"/>
      <c r="M55" s="40">
        <f t="shared" ca="1" si="1"/>
        <v>2019</v>
      </c>
      <c r="N55" s="41">
        <f>Spielleistung!X55</f>
        <v>1</v>
      </c>
      <c r="O55" s="40">
        <f>IF(C55&lt;&gt;0,VLOOKUP(M55-J55,Eingabemaske!$B$9:$I$28,2),0)</f>
        <v>0</v>
      </c>
      <c r="P55" s="41">
        <f>Physis!T55</f>
        <v>1</v>
      </c>
      <c r="Q55" s="40">
        <f>IF(C55&lt;&gt;0,VLOOKUP(M55-J55,Eingabemaske!$B$9:$I$28,3),0)</f>
        <v>0</v>
      </c>
      <c r="R55" s="41">
        <f>'Mirwald-Methode'!E54</f>
        <v>1</v>
      </c>
      <c r="S55" s="40">
        <f>IF(C55&lt;&gt;0,VLOOKUP(M55-J55,Eingabemaske!$B$9:$I$28,4),0)</f>
        <v>0</v>
      </c>
      <c r="T55" s="41">
        <f>'Relative Age'!F54</f>
        <v>1</v>
      </c>
      <c r="U55" s="40">
        <f>IF(C55&lt;&gt;0,VLOOKUP(M55-J55,Eingabemaske!$B$9:$I$28,5),0)</f>
        <v>0</v>
      </c>
      <c r="V55" s="41">
        <f>Trainingsalter!E54</f>
        <v>1</v>
      </c>
      <c r="W55" s="40">
        <f>IF(C55&lt;&gt;0,VLOOKUP(M55-J55,Eingabemaske!$B$9:$I$28,6),0)</f>
        <v>0</v>
      </c>
      <c r="X55" s="41">
        <f>Trainingsaufwand!E54</f>
        <v>1</v>
      </c>
      <c r="Y55" s="40">
        <f>IF(C55&lt;&gt;0,VLOOKUP(M55-J55,Eingabemaske!$B$9:$I$28,7),0)</f>
        <v>0</v>
      </c>
      <c r="Z55" s="40">
        <f t="shared" si="2"/>
        <v>0</v>
      </c>
      <c r="AA55" s="40">
        <f t="shared" si="3"/>
        <v>1</v>
      </c>
      <c r="AB55" s="45"/>
      <c r="AC55" s="18"/>
      <c r="AD55" s="18"/>
      <c r="AE55" s="5"/>
    </row>
    <row r="56" spans="1:31">
      <c r="A56" s="18">
        <v>52</v>
      </c>
      <c r="B56" s="18"/>
      <c r="C56" s="18"/>
      <c r="D56" s="18"/>
      <c r="E56" s="18"/>
      <c r="F56" s="18"/>
      <c r="G56" s="18"/>
      <c r="H56" s="18"/>
      <c r="I56" s="18"/>
      <c r="J56" s="18"/>
      <c r="K56" s="18"/>
      <c r="L56" s="18"/>
      <c r="M56" s="40">
        <f t="shared" ca="1" si="1"/>
        <v>2019</v>
      </c>
      <c r="N56" s="41">
        <f>Spielleistung!X56</f>
        <v>1</v>
      </c>
      <c r="O56" s="40">
        <f>IF(C56&lt;&gt;0,VLOOKUP(M56-J56,Eingabemaske!$B$9:$I$28,2),0)</f>
        <v>0</v>
      </c>
      <c r="P56" s="41">
        <f>Physis!T56</f>
        <v>1</v>
      </c>
      <c r="Q56" s="40">
        <f>IF(C56&lt;&gt;0,VLOOKUP(M56-J56,Eingabemaske!$B$9:$I$28,3),0)</f>
        <v>0</v>
      </c>
      <c r="R56" s="41">
        <f>'Mirwald-Methode'!E55</f>
        <v>1</v>
      </c>
      <c r="S56" s="40">
        <f>IF(C56&lt;&gt;0,VLOOKUP(M56-J56,Eingabemaske!$B$9:$I$28,4),0)</f>
        <v>0</v>
      </c>
      <c r="T56" s="41">
        <f>'Relative Age'!F55</f>
        <v>1</v>
      </c>
      <c r="U56" s="40">
        <f>IF(C56&lt;&gt;0,VLOOKUP(M56-J56,Eingabemaske!$B$9:$I$28,5),0)</f>
        <v>0</v>
      </c>
      <c r="V56" s="41">
        <f>Trainingsalter!E55</f>
        <v>1</v>
      </c>
      <c r="W56" s="40">
        <f>IF(C56&lt;&gt;0,VLOOKUP(M56-J56,Eingabemaske!$B$9:$I$28,6),0)</f>
        <v>0</v>
      </c>
      <c r="X56" s="41">
        <f>Trainingsaufwand!E55</f>
        <v>1</v>
      </c>
      <c r="Y56" s="40">
        <f>IF(C56&lt;&gt;0,VLOOKUP(M56-J56,Eingabemaske!$B$9:$I$28,7),0)</f>
        <v>0</v>
      </c>
      <c r="Z56" s="40">
        <f t="shared" si="2"/>
        <v>0</v>
      </c>
      <c r="AA56" s="40">
        <f t="shared" si="3"/>
        <v>1</v>
      </c>
      <c r="AB56" s="45"/>
      <c r="AC56" s="18"/>
      <c r="AD56" s="18"/>
      <c r="AE56" s="5"/>
    </row>
    <row r="57" spans="1:31">
      <c r="A57" s="18">
        <v>53</v>
      </c>
      <c r="B57" s="18"/>
      <c r="C57" s="18"/>
      <c r="D57" s="18"/>
      <c r="E57" s="18"/>
      <c r="F57" s="18"/>
      <c r="G57" s="18"/>
      <c r="H57" s="18"/>
      <c r="I57" s="18"/>
      <c r="J57" s="18"/>
      <c r="K57" s="18"/>
      <c r="L57" s="18"/>
      <c r="M57" s="40">
        <f t="shared" ca="1" si="1"/>
        <v>2019</v>
      </c>
      <c r="N57" s="41">
        <f>Spielleistung!X57</f>
        <v>1</v>
      </c>
      <c r="O57" s="40">
        <f>IF(C57&lt;&gt;0,VLOOKUP(M57-J57,Eingabemaske!$B$9:$I$28,2),0)</f>
        <v>0</v>
      </c>
      <c r="P57" s="41">
        <f>Physis!T57</f>
        <v>1</v>
      </c>
      <c r="Q57" s="40">
        <f>IF(C57&lt;&gt;0,VLOOKUP(M57-J57,Eingabemaske!$B$9:$I$28,3),0)</f>
        <v>0</v>
      </c>
      <c r="R57" s="41">
        <f>'Mirwald-Methode'!E56</f>
        <v>1</v>
      </c>
      <c r="S57" s="40">
        <f>IF(C57&lt;&gt;0,VLOOKUP(M57-J57,Eingabemaske!$B$9:$I$28,4),0)</f>
        <v>0</v>
      </c>
      <c r="T57" s="41">
        <f>'Relative Age'!F56</f>
        <v>1</v>
      </c>
      <c r="U57" s="40">
        <f>IF(C57&lt;&gt;0,VLOOKUP(M57-J57,Eingabemaske!$B$9:$I$28,5),0)</f>
        <v>0</v>
      </c>
      <c r="V57" s="41">
        <f>Trainingsalter!E56</f>
        <v>1</v>
      </c>
      <c r="W57" s="40">
        <f>IF(C57&lt;&gt;0,VLOOKUP(M57-J57,Eingabemaske!$B$9:$I$28,6),0)</f>
        <v>0</v>
      </c>
      <c r="X57" s="41">
        <f>Trainingsaufwand!E56</f>
        <v>1</v>
      </c>
      <c r="Y57" s="40">
        <f>IF(C57&lt;&gt;0,VLOOKUP(M57-J57,Eingabemaske!$B$9:$I$28,7),0)</f>
        <v>0</v>
      </c>
      <c r="Z57" s="40">
        <f t="shared" si="2"/>
        <v>0</v>
      </c>
      <c r="AA57" s="40">
        <f t="shared" si="3"/>
        <v>1</v>
      </c>
      <c r="AB57" s="45"/>
      <c r="AC57" s="18"/>
      <c r="AD57" s="18"/>
      <c r="AE57" s="5"/>
    </row>
    <row r="58" spans="1:31">
      <c r="A58" s="18">
        <v>54</v>
      </c>
      <c r="B58" s="18"/>
      <c r="C58" s="18"/>
      <c r="D58" s="18"/>
      <c r="E58" s="18"/>
      <c r="F58" s="18"/>
      <c r="G58" s="18"/>
      <c r="H58" s="18"/>
      <c r="I58" s="18"/>
      <c r="J58" s="18"/>
      <c r="K58" s="18"/>
      <c r="L58" s="18"/>
      <c r="M58" s="40">
        <f t="shared" ca="1" si="1"/>
        <v>2019</v>
      </c>
      <c r="N58" s="41">
        <f>Spielleistung!X58</f>
        <v>1</v>
      </c>
      <c r="O58" s="40">
        <f>IF(C58&lt;&gt;0,VLOOKUP(M58-J58,Eingabemaske!$B$9:$I$28,2),0)</f>
        <v>0</v>
      </c>
      <c r="P58" s="41">
        <f>Physis!T58</f>
        <v>1</v>
      </c>
      <c r="Q58" s="40">
        <f>IF(C58&lt;&gt;0,VLOOKUP(M58-J58,Eingabemaske!$B$9:$I$28,3),0)</f>
        <v>0</v>
      </c>
      <c r="R58" s="41">
        <f>'Mirwald-Methode'!E57</f>
        <v>1</v>
      </c>
      <c r="S58" s="40">
        <f>IF(C58&lt;&gt;0,VLOOKUP(M58-J58,Eingabemaske!$B$9:$I$28,4),0)</f>
        <v>0</v>
      </c>
      <c r="T58" s="41">
        <f>'Relative Age'!F57</f>
        <v>1</v>
      </c>
      <c r="U58" s="40">
        <f>IF(C58&lt;&gt;0,VLOOKUP(M58-J58,Eingabemaske!$B$9:$I$28,5),0)</f>
        <v>0</v>
      </c>
      <c r="V58" s="41">
        <f>Trainingsalter!E57</f>
        <v>1</v>
      </c>
      <c r="W58" s="40">
        <f>IF(C58&lt;&gt;0,VLOOKUP(M58-J58,Eingabemaske!$B$9:$I$28,6),0)</f>
        <v>0</v>
      </c>
      <c r="X58" s="41">
        <f>Trainingsaufwand!E57</f>
        <v>1</v>
      </c>
      <c r="Y58" s="40">
        <f>IF(C58&lt;&gt;0,VLOOKUP(M58-J58,Eingabemaske!$B$9:$I$28,7),0)</f>
        <v>0</v>
      </c>
      <c r="Z58" s="40">
        <f t="shared" si="2"/>
        <v>0</v>
      </c>
      <c r="AA58" s="40">
        <f t="shared" si="3"/>
        <v>1</v>
      </c>
      <c r="AB58" s="45"/>
      <c r="AC58" s="18"/>
      <c r="AD58" s="18"/>
      <c r="AE58" s="5"/>
    </row>
    <row r="59" spans="1:31">
      <c r="A59" s="18">
        <v>55</v>
      </c>
      <c r="B59" s="18"/>
      <c r="C59" s="18"/>
      <c r="D59" s="18"/>
      <c r="E59" s="18"/>
      <c r="F59" s="18"/>
      <c r="G59" s="18"/>
      <c r="H59" s="18"/>
      <c r="I59" s="18"/>
      <c r="J59" s="18"/>
      <c r="K59" s="18"/>
      <c r="L59" s="18"/>
      <c r="M59" s="40">
        <f t="shared" ca="1" si="1"/>
        <v>2019</v>
      </c>
      <c r="N59" s="41">
        <f>Spielleistung!X59</f>
        <v>1</v>
      </c>
      <c r="O59" s="40">
        <f>IF(C59&lt;&gt;0,VLOOKUP(M59-J59,Eingabemaske!$B$9:$I$28,2),0)</f>
        <v>0</v>
      </c>
      <c r="P59" s="41">
        <f>Physis!T59</f>
        <v>1</v>
      </c>
      <c r="Q59" s="40">
        <f>IF(C59&lt;&gt;0,VLOOKUP(M59-J59,Eingabemaske!$B$9:$I$28,3),0)</f>
        <v>0</v>
      </c>
      <c r="R59" s="41">
        <f>'Mirwald-Methode'!E58</f>
        <v>1</v>
      </c>
      <c r="S59" s="40">
        <f>IF(C59&lt;&gt;0,VLOOKUP(M59-J59,Eingabemaske!$B$9:$I$28,4),0)</f>
        <v>0</v>
      </c>
      <c r="T59" s="41">
        <f>'Relative Age'!F58</f>
        <v>1</v>
      </c>
      <c r="U59" s="40">
        <f>IF(C59&lt;&gt;0,VLOOKUP(M59-J59,Eingabemaske!$B$9:$I$28,5),0)</f>
        <v>0</v>
      </c>
      <c r="V59" s="41">
        <f>Trainingsalter!E58</f>
        <v>1</v>
      </c>
      <c r="W59" s="40">
        <f>IF(C59&lt;&gt;0,VLOOKUP(M59-J59,Eingabemaske!$B$9:$I$28,6),0)</f>
        <v>0</v>
      </c>
      <c r="X59" s="41">
        <f>Trainingsaufwand!E58</f>
        <v>1</v>
      </c>
      <c r="Y59" s="40">
        <f>IF(C59&lt;&gt;0,VLOOKUP(M59-J59,Eingabemaske!$B$9:$I$28,7),0)</f>
        <v>0</v>
      </c>
      <c r="Z59" s="40">
        <f t="shared" si="2"/>
        <v>0</v>
      </c>
      <c r="AA59" s="40">
        <f t="shared" si="3"/>
        <v>1</v>
      </c>
      <c r="AB59" s="45"/>
      <c r="AC59" s="18"/>
      <c r="AD59" s="18"/>
      <c r="AE59" s="5"/>
    </row>
    <row r="60" spans="1:31">
      <c r="A60" s="18">
        <v>56</v>
      </c>
      <c r="B60" s="18"/>
      <c r="C60" s="18"/>
      <c r="D60" s="18"/>
      <c r="E60" s="18"/>
      <c r="F60" s="18"/>
      <c r="G60" s="18"/>
      <c r="H60" s="18"/>
      <c r="I60" s="18"/>
      <c r="J60" s="18"/>
      <c r="K60" s="18"/>
      <c r="L60" s="18"/>
      <c r="M60" s="40">
        <f t="shared" ca="1" si="1"/>
        <v>2019</v>
      </c>
      <c r="N60" s="41">
        <f>Spielleistung!X60</f>
        <v>1</v>
      </c>
      <c r="O60" s="40">
        <f>IF(C60&lt;&gt;0,VLOOKUP(M60-J60,Eingabemaske!$B$9:$I$28,2),0)</f>
        <v>0</v>
      </c>
      <c r="P60" s="41">
        <f>Physis!T60</f>
        <v>1</v>
      </c>
      <c r="Q60" s="40">
        <f>IF(C60&lt;&gt;0,VLOOKUP(M60-J60,Eingabemaske!$B$9:$I$28,3),0)</f>
        <v>0</v>
      </c>
      <c r="R60" s="41">
        <f>'Mirwald-Methode'!E59</f>
        <v>1</v>
      </c>
      <c r="S60" s="40">
        <f>IF(C60&lt;&gt;0,VLOOKUP(M60-J60,Eingabemaske!$B$9:$I$28,4),0)</f>
        <v>0</v>
      </c>
      <c r="T60" s="41">
        <f>'Relative Age'!F59</f>
        <v>1</v>
      </c>
      <c r="U60" s="40">
        <f>IF(C60&lt;&gt;0,VLOOKUP(M60-J60,Eingabemaske!$B$9:$I$28,5),0)</f>
        <v>0</v>
      </c>
      <c r="V60" s="41">
        <f>Trainingsalter!E59</f>
        <v>1</v>
      </c>
      <c r="W60" s="40">
        <f>IF(C60&lt;&gt;0,VLOOKUP(M60-J60,Eingabemaske!$B$9:$I$28,6),0)</f>
        <v>0</v>
      </c>
      <c r="X60" s="41">
        <f>Trainingsaufwand!E59</f>
        <v>1</v>
      </c>
      <c r="Y60" s="40">
        <f>IF(C60&lt;&gt;0,VLOOKUP(M60-J60,Eingabemaske!$B$9:$I$28,7),0)</f>
        <v>0</v>
      </c>
      <c r="Z60" s="40">
        <f t="shared" si="2"/>
        <v>0</v>
      </c>
      <c r="AA60" s="40">
        <f t="shared" si="3"/>
        <v>1</v>
      </c>
      <c r="AB60" s="45"/>
      <c r="AC60" s="18"/>
      <c r="AD60" s="18"/>
      <c r="AE60" s="5"/>
    </row>
    <row r="61" spans="1:31">
      <c r="A61" s="18">
        <v>57</v>
      </c>
      <c r="B61" s="18"/>
      <c r="C61" s="18"/>
      <c r="D61" s="18"/>
      <c r="E61" s="18"/>
      <c r="F61" s="18"/>
      <c r="G61" s="18"/>
      <c r="H61" s="18"/>
      <c r="I61" s="18"/>
      <c r="J61" s="18"/>
      <c r="K61" s="18"/>
      <c r="L61" s="18"/>
      <c r="M61" s="40">
        <f t="shared" ca="1" si="1"/>
        <v>2019</v>
      </c>
      <c r="N61" s="41">
        <f>Spielleistung!X61</f>
        <v>1</v>
      </c>
      <c r="O61" s="40">
        <f>IF(C61&lt;&gt;0,VLOOKUP(M61-J61,Eingabemaske!$B$9:$I$28,2),0)</f>
        <v>0</v>
      </c>
      <c r="P61" s="41">
        <f>Physis!T61</f>
        <v>1</v>
      </c>
      <c r="Q61" s="40">
        <f>IF(C61&lt;&gt;0,VLOOKUP(M61-J61,Eingabemaske!$B$9:$I$28,3),0)</f>
        <v>0</v>
      </c>
      <c r="R61" s="41">
        <f>'Mirwald-Methode'!E60</f>
        <v>1</v>
      </c>
      <c r="S61" s="40">
        <f>IF(C61&lt;&gt;0,VLOOKUP(M61-J61,Eingabemaske!$B$9:$I$28,4),0)</f>
        <v>0</v>
      </c>
      <c r="T61" s="41">
        <f>'Relative Age'!F60</f>
        <v>1</v>
      </c>
      <c r="U61" s="40">
        <f>IF(C61&lt;&gt;0,VLOOKUP(M61-J61,Eingabemaske!$B$9:$I$28,5),0)</f>
        <v>0</v>
      </c>
      <c r="V61" s="41">
        <f>Trainingsalter!E60</f>
        <v>1</v>
      </c>
      <c r="W61" s="40">
        <f>IF(C61&lt;&gt;0,VLOOKUP(M61-J61,Eingabemaske!$B$9:$I$28,6),0)</f>
        <v>0</v>
      </c>
      <c r="X61" s="41">
        <f>Trainingsaufwand!E60</f>
        <v>1</v>
      </c>
      <c r="Y61" s="40">
        <f>IF(C61&lt;&gt;0,VLOOKUP(M61-J61,Eingabemaske!$B$9:$I$28,7),0)</f>
        <v>0</v>
      </c>
      <c r="Z61" s="40">
        <f t="shared" si="2"/>
        <v>0</v>
      </c>
      <c r="AA61" s="40">
        <f t="shared" si="3"/>
        <v>1</v>
      </c>
      <c r="AB61" s="45"/>
      <c r="AC61" s="18"/>
      <c r="AD61" s="18"/>
      <c r="AE61" s="5"/>
    </row>
    <row r="62" spans="1:31">
      <c r="A62" s="18">
        <v>58</v>
      </c>
      <c r="B62" s="18"/>
      <c r="C62" s="18"/>
      <c r="D62" s="18"/>
      <c r="E62" s="18"/>
      <c r="F62" s="18"/>
      <c r="G62" s="18"/>
      <c r="H62" s="18"/>
      <c r="I62" s="18"/>
      <c r="J62" s="18"/>
      <c r="K62" s="18"/>
      <c r="L62" s="18"/>
      <c r="M62" s="40">
        <f t="shared" ca="1" si="1"/>
        <v>2019</v>
      </c>
      <c r="N62" s="41">
        <f>Spielleistung!X62</f>
        <v>1</v>
      </c>
      <c r="O62" s="40">
        <f>IF(C62&lt;&gt;0,VLOOKUP(M62-J62,Eingabemaske!$B$9:$I$28,2),0)</f>
        <v>0</v>
      </c>
      <c r="P62" s="41">
        <f>Physis!T62</f>
        <v>1</v>
      </c>
      <c r="Q62" s="40">
        <f>IF(C62&lt;&gt;0,VLOOKUP(M62-J62,Eingabemaske!$B$9:$I$28,3),0)</f>
        <v>0</v>
      </c>
      <c r="R62" s="41">
        <f>'Mirwald-Methode'!E61</f>
        <v>1</v>
      </c>
      <c r="S62" s="40">
        <f>IF(C62&lt;&gt;0,VLOOKUP(M62-J62,Eingabemaske!$B$9:$I$28,4),0)</f>
        <v>0</v>
      </c>
      <c r="T62" s="41">
        <f>'Relative Age'!F61</f>
        <v>1</v>
      </c>
      <c r="U62" s="40">
        <f>IF(C62&lt;&gt;0,VLOOKUP(M62-J62,Eingabemaske!$B$9:$I$28,5),0)</f>
        <v>0</v>
      </c>
      <c r="V62" s="41">
        <f>Trainingsalter!E61</f>
        <v>1</v>
      </c>
      <c r="W62" s="40">
        <f>IF(C62&lt;&gt;0,VLOOKUP(M62-J62,Eingabemaske!$B$9:$I$28,6),0)</f>
        <v>0</v>
      </c>
      <c r="X62" s="41">
        <f>Trainingsaufwand!E61</f>
        <v>1</v>
      </c>
      <c r="Y62" s="40">
        <f>IF(C62&lt;&gt;0,VLOOKUP(M62-J62,Eingabemaske!$B$9:$I$28,7),0)</f>
        <v>0</v>
      </c>
      <c r="Z62" s="40">
        <f t="shared" si="2"/>
        <v>0</v>
      </c>
      <c r="AA62" s="40">
        <f t="shared" si="3"/>
        <v>1</v>
      </c>
      <c r="AB62" s="45"/>
      <c r="AC62" s="18"/>
      <c r="AD62" s="18"/>
      <c r="AE62" s="5"/>
    </row>
    <row r="63" spans="1:31">
      <c r="A63" s="18">
        <v>59</v>
      </c>
      <c r="B63" s="18"/>
      <c r="C63" s="18"/>
      <c r="D63" s="18"/>
      <c r="E63" s="18"/>
      <c r="F63" s="18"/>
      <c r="G63" s="18"/>
      <c r="H63" s="18"/>
      <c r="I63" s="18"/>
      <c r="J63" s="18"/>
      <c r="K63" s="18"/>
      <c r="L63" s="18"/>
      <c r="M63" s="40">
        <f t="shared" ca="1" si="1"/>
        <v>2019</v>
      </c>
      <c r="N63" s="41">
        <f>Spielleistung!X63</f>
        <v>1</v>
      </c>
      <c r="O63" s="40">
        <f>IF(C63&lt;&gt;0,VLOOKUP(M63-J63,Eingabemaske!$B$9:$I$28,2),0)</f>
        <v>0</v>
      </c>
      <c r="P63" s="41">
        <f>Physis!T63</f>
        <v>1</v>
      </c>
      <c r="Q63" s="40">
        <f>IF(C63&lt;&gt;0,VLOOKUP(M63-J63,Eingabemaske!$B$9:$I$28,3),0)</f>
        <v>0</v>
      </c>
      <c r="R63" s="41">
        <f>'Mirwald-Methode'!E62</f>
        <v>1</v>
      </c>
      <c r="S63" s="40">
        <f>IF(C63&lt;&gt;0,VLOOKUP(M63-J63,Eingabemaske!$B$9:$I$28,4),0)</f>
        <v>0</v>
      </c>
      <c r="T63" s="41">
        <f>'Relative Age'!F62</f>
        <v>1</v>
      </c>
      <c r="U63" s="40">
        <f>IF(C63&lt;&gt;0,VLOOKUP(M63-J63,Eingabemaske!$B$9:$I$28,5),0)</f>
        <v>0</v>
      </c>
      <c r="V63" s="41">
        <f>Trainingsalter!E62</f>
        <v>1</v>
      </c>
      <c r="W63" s="40">
        <f>IF(C63&lt;&gt;0,VLOOKUP(M63-J63,Eingabemaske!$B$9:$I$28,6),0)</f>
        <v>0</v>
      </c>
      <c r="X63" s="41">
        <f>Trainingsaufwand!E62</f>
        <v>1</v>
      </c>
      <c r="Y63" s="40">
        <f>IF(C63&lt;&gt;0,VLOOKUP(M63-J63,Eingabemaske!$B$9:$I$28,7),0)</f>
        <v>0</v>
      </c>
      <c r="Z63" s="40">
        <f t="shared" si="2"/>
        <v>0</v>
      </c>
      <c r="AA63" s="40">
        <f t="shared" si="3"/>
        <v>1</v>
      </c>
      <c r="AB63" s="45"/>
      <c r="AC63" s="18"/>
      <c r="AD63" s="18"/>
      <c r="AE63" s="5"/>
    </row>
    <row r="64" spans="1:31">
      <c r="A64" s="18">
        <v>60</v>
      </c>
      <c r="B64" s="18"/>
      <c r="C64" s="18"/>
      <c r="D64" s="18"/>
      <c r="E64" s="18"/>
      <c r="F64" s="18"/>
      <c r="G64" s="18"/>
      <c r="H64" s="18"/>
      <c r="I64" s="18"/>
      <c r="J64" s="18"/>
      <c r="K64" s="18"/>
      <c r="L64" s="18"/>
      <c r="M64" s="40">
        <f t="shared" ca="1" si="1"/>
        <v>2019</v>
      </c>
      <c r="N64" s="41">
        <f>Spielleistung!X64</f>
        <v>1</v>
      </c>
      <c r="O64" s="40">
        <f>IF(C64&lt;&gt;0,VLOOKUP(M64-J64,Eingabemaske!$B$9:$I$28,2),0)</f>
        <v>0</v>
      </c>
      <c r="P64" s="41">
        <f>Physis!T64</f>
        <v>1</v>
      </c>
      <c r="Q64" s="40">
        <f>IF(C64&lt;&gt;0,VLOOKUP(M64-J64,Eingabemaske!$B$9:$I$28,3),0)</f>
        <v>0</v>
      </c>
      <c r="R64" s="41">
        <f>'Mirwald-Methode'!E63</f>
        <v>1</v>
      </c>
      <c r="S64" s="40">
        <f>IF(C64&lt;&gt;0,VLOOKUP(M64-J64,Eingabemaske!$B$9:$I$28,4),0)</f>
        <v>0</v>
      </c>
      <c r="T64" s="41">
        <f>'Relative Age'!F63</f>
        <v>1</v>
      </c>
      <c r="U64" s="40">
        <f>IF(C64&lt;&gt;0,VLOOKUP(M64-J64,Eingabemaske!$B$9:$I$28,5),0)</f>
        <v>0</v>
      </c>
      <c r="V64" s="41">
        <f>Trainingsalter!E63</f>
        <v>1</v>
      </c>
      <c r="W64" s="40">
        <f>IF(C64&lt;&gt;0,VLOOKUP(M64-J64,Eingabemaske!$B$9:$I$28,6),0)</f>
        <v>0</v>
      </c>
      <c r="X64" s="41">
        <f>Trainingsaufwand!E63</f>
        <v>1</v>
      </c>
      <c r="Y64" s="40">
        <f>IF(C64&lt;&gt;0,VLOOKUP(M64-J64,Eingabemaske!$B$9:$I$28,7),0)</f>
        <v>0</v>
      </c>
      <c r="Z64" s="40">
        <f t="shared" si="2"/>
        <v>0</v>
      </c>
      <c r="AA64" s="40">
        <f t="shared" si="3"/>
        <v>1</v>
      </c>
      <c r="AB64" s="45"/>
      <c r="AC64" s="18"/>
      <c r="AD64" s="18"/>
      <c r="AE64" s="5"/>
    </row>
    <row r="65" spans="1:31">
      <c r="A65" s="18">
        <v>61</v>
      </c>
      <c r="B65" s="18"/>
      <c r="C65" s="18"/>
      <c r="D65" s="18"/>
      <c r="E65" s="18"/>
      <c r="F65" s="18"/>
      <c r="G65" s="18"/>
      <c r="H65" s="18"/>
      <c r="I65" s="18"/>
      <c r="J65" s="18"/>
      <c r="K65" s="18"/>
      <c r="L65" s="18"/>
      <c r="M65" s="40">
        <f t="shared" ca="1" si="1"/>
        <v>2019</v>
      </c>
      <c r="N65" s="41">
        <f>Spielleistung!X65</f>
        <v>1</v>
      </c>
      <c r="O65" s="40">
        <f>IF(C65&lt;&gt;0,VLOOKUP(M65-J65,Eingabemaske!$B$9:$I$28,2),0)</f>
        <v>0</v>
      </c>
      <c r="P65" s="41">
        <f>Physis!T65</f>
        <v>1</v>
      </c>
      <c r="Q65" s="40">
        <f>IF(C65&lt;&gt;0,VLOOKUP(M65-J65,Eingabemaske!$B$9:$I$28,3),0)</f>
        <v>0</v>
      </c>
      <c r="R65" s="41">
        <f>'Mirwald-Methode'!E64</f>
        <v>1</v>
      </c>
      <c r="S65" s="40">
        <f>IF(C65&lt;&gt;0,VLOOKUP(M65-J65,Eingabemaske!$B$9:$I$28,4),0)</f>
        <v>0</v>
      </c>
      <c r="T65" s="41">
        <f>'Relative Age'!F64</f>
        <v>1</v>
      </c>
      <c r="U65" s="40">
        <f>IF(C65&lt;&gt;0,VLOOKUP(M65-J65,Eingabemaske!$B$9:$I$28,5),0)</f>
        <v>0</v>
      </c>
      <c r="V65" s="41">
        <f>Trainingsalter!E64</f>
        <v>1</v>
      </c>
      <c r="W65" s="40">
        <f>IF(C65&lt;&gt;0,VLOOKUP(M65-J65,Eingabemaske!$B$9:$I$28,6),0)</f>
        <v>0</v>
      </c>
      <c r="X65" s="41">
        <f>Trainingsaufwand!E64</f>
        <v>1</v>
      </c>
      <c r="Y65" s="40">
        <f>IF(C65&lt;&gt;0,VLOOKUP(M65-J65,Eingabemaske!$B$9:$I$28,7),0)</f>
        <v>0</v>
      </c>
      <c r="Z65" s="40">
        <f t="shared" si="2"/>
        <v>0</v>
      </c>
      <c r="AA65" s="40">
        <f t="shared" si="3"/>
        <v>1</v>
      </c>
      <c r="AB65" s="45"/>
      <c r="AC65" s="18"/>
      <c r="AD65" s="18"/>
      <c r="AE65" s="5"/>
    </row>
    <row r="66" spans="1:31">
      <c r="A66" s="18">
        <v>62</v>
      </c>
      <c r="B66" s="18"/>
      <c r="C66" s="18"/>
      <c r="D66" s="18"/>
      <c r="E66" s="18"/>
      <c r="F66" s="18"/>
      <c r="G66" s="18"/>
      <c r="H66" s="18"/>
      <c r="I66" s="18"/>
      <c r="J66" s="18"/>
      <c r="K66" s="18"/>
      <c r="L66" s="18"/>
      <c r="M66" s="40">
        <f t="shared" ca="1" si="1"/>
        <v>2019</v>
      </c>
      <c r="N66" s="41">
        <f>Spielleistung!X66</f>
        <v>1</v>
      </c>
      <c r="O66" s="40">
        <f>IF(C66&lt;&gt;0,VLOOKUP(M66-J66,Eingabemaske!$B$9:$I$28,2),0)</f>
        <v>0</v>
      </c>
      <c r="P66" s="41">
        <f>Physis!T66</f>
        <v>1</v>
      </c>
      <c r="Q66" s="40">
        <f>IF(C66&lt;&gt;0,VLOOKUP(M66-J66,Eingabemaske!$B$9:$I$28,3),0)</f>
        <v>0</v>
      </c>
      <c r="R66" s="41">
        <f>'Mirwald-Methode'!E65</f>
        <v>1</v>
      </c>
      <c r="S66" s="40">
        <f>IF(C66&lt;&gt;0,VLOOKUP(M66-J66,Eingabemaske!$B$9:$I$28,4),0)</f>
        <v>0</v>
      </c>
      <c r="T66" s="41">
        <f>'Relative Age'!F65</f>
        <v>1</v>
      </c>
      <c r="U66" s="40">
        <f>IF(C66&lt;&gt;0,VLOOKUP(M66-J66,Eingabemaske!$B$9:$I$28,5),0)</f>
        <v>0</v>
      </c>
      <c r="V66" s="41">
        <f>Trainingsalter!E65</f>
        <v>1</v>
      </c>
      <c r="W66" s="40">
        <f>IF(C66&lt;&gt;0,VLOOKUP(M66-J66,Eingabemaske!$B$9:$I$28,6),0)</f>
        <v>0</v>
      </c>
      <c r="X66" s="41">
        <f>Trainingsaufwand!E65</f>
        <v>1</v>
      </c>
      <c r="Y66" s="40">
        <f>IF(C66&lt;&gt;0,VLOOKUP(M66-J66,Eingabemaske!$B$9:$I$28,7),0)</f>
        <v>0</v>
      </c>
      <c r="Z66" s="40">
        <f t="shared" si="2"/>
        <v>0</v>
      </c>
      <c r="AA66" s="40">
        <f t="shared" si="3"/>
        <v>1</v>
      </c>
      <c r="AB66" s="45"/>
      <c r="AC66" s="18"/>
      <c r="AD66" s="18"/>
      <c r="AE66" s="5"/>
    </row>
    <row r="67" spans="1:31">
      <c r="A67" s="18">
        <v>63</v>
      </c>
      <c r="B67" s="18"/>
      <c r="C67" s="18"/>
      <c r="D67" s="18"/>
      <c r="E67" s="18"/>
      <c r="F67" s="18"/>
      <c r="G67" s="18"/>
      <c r="H67" s="18"/>
      <c r="I67" s="18"/>
      <c r="J67" s="18"/>
      <c r="K67" s="18"/>
      <c r="L67" s="18"/>
      <c r="M67" s="40">
        <f t="shared" ca="1" si="1"/>
        <v>2019</v>
      </c>
      <c r="N67" s="41">
        <f>Spielleistung!X67</f>
        <v>1</v>
      </c>
      <c r="O67" s="40">
        <f>IF(C67&lt;&gt;0,VLOOKUP(M67-J67,Eingabemaske!$B$9:$I$28,2),0)</f>
        <v>0</v>
      </c>
      <c r="P67" s="41">
        <f>Physis!T67</f>
        <v>1</v>
      </c>
      <c r="Q67" s="40">
        <f>IF(C67&lt;&gt;0,VLOOKUP(M67-J67,Eingabemaske!$B$9:$I$28,3),0)</f>
        <v>0</v>
      </c>
      <c r="R67" s="41">
        <f>'Mirwald-Methode'!E66</f>
        <v>1</v>
      </c>
      <c r="S67" s="40">
        <f>IF(C67&lt;&gt;0,VLOOKUP(M67-J67,Eingabemaske!$B$9:$I$28,4),0)</f>
        <v>0</v>
      </c>
      <c r="T67" s="41">
        <f>'Relative Age'!F66</f>
        <v>1</v>
      </c>
      <c r="U67" s="40">
        <f>IF(C67&lt;&gt;0,VLOOKUP(M67-J67,Eingabemaske!$B$9:$I$28,5),0)</f>
        <v>0</v>
      </c>
      <c r="V67" s="41">
        <f>Trainingsalter!E66</f>
        <v>1</v>
      </c>
      <c r="W67" s="40">
        <f>IF(C67&lt;&gt;0,VLOOKUP(M67-J67,Eingabemaske!$B$9:$I$28,6),0)</f>
        <v>0</v>
      </c>
      <c r="X67" s="41">
        <f>Trainingsaufwand!E66</f>
        <v>1</v>
      </c>
      <c r="Y67" s="40">
        <f>IF(C67&lt;&gt;0,VLOOKUP(M67-J67,Eingabemaske!$B$9:$I$28,7),0)</f>
        <v>0</v>
      </c>
      <c r="Z67" s="40">
        <f t="shared" si="2"/>
        <v>0</v>
      </c>
      <c r="AA67" s="40">
        <f t="shared" si="3"/>
        <v>1</v>
      </c>
      <c r="AB67" s="45"/>
      <c r="AC67" s="18"/>
      <c r="AD67" s="18"/>
      <c r="AE67" s="5"/>
    </row>
    <row r="68" spans="1:31">
      <c r="A68" s="18">
        <v>64</v>
      </c>
      <c r="B68" s="18"/>
      <c r="C68" s="18"/>
      <c r="D68" s="18"/>
      <c r="E68" s="18"/>
      <c r="F68" s="18"/>
      <c r="G68" s="18"/>
      <c r="H68" s="18"/>
      <c r="I68" s="18"/>
      <c r="J68" s="18"/>
      <c r="K68" s="18"/>
      <c r="L68" s="18"/>
      <c r="M68" s="40">
        <f t="shared" ca="1" si="1"/>
        <v>2019</v>
      </c>
      <c r="N68" s="41">
        <f>Spielleistung!X68</f>
        <v>1</v>
      </c>
      <c r="O68" s="40">
        <f>IF(C68&lt;&gt;0,VLOOKUP(M68-J68,Eingabemaske!$B$9:$I$28,2),0)</f>
        <v>0</v>
      </c>
      <c r="P68" s="41">
        <f>Physis!T68</f>
        <v>1</v>
      </c>
      <c r="Q68" s="40">
        <f>IF(C68&lt;&gt;0,VLOOKUP(M68-J68,Eingabemaske!$B$9:$I$28,3),0)</f>
        <v>0</v>
      </c>
      <c r="R68" s="41">
        <f>'Mirwald-Methode'!E67</f>
        <v>1</v>
      </c>
      <c r="S68" s="40">
        <f>IF(C68&lt;&gt;0,VLOOKUP(M68-J68,Eingabemaske!$B$9:$I$28,4),0)</f>
        <v>0</v>
      </c>
      <c r="T68" s="41">
        <f>'Relative Age'!F67</f>
        <v>1</v>
      </c>
      <c r="U68" s="40">
        <f>IF(C68&lt;&gt;0,VLOOKUP(M68-J68,Eingabemaske!$B$9:$I$28,5),0)</f>
        <v>0</v>
      </c>
      <c r="V68" s="41">
        <f>Trainingsalter!E67</f>
        <v>1</v>
      </c>
      <c r="W68" s="40">
        <f>IF(C68&lt;&gt;0,VLOOKUP(M68-J68,Eingabemaske!$B$9:$I$28,6),0)</f>
        <v>0</v>
      </c>
      <c r="X68" s="41">
        <f>Trainingsaufwand!E67</f>
        <v>1</v>
      </c>
      <c r="Y68" s="40">
        <f>IF(C68&lt;&gt;0,VLOOKUP(M68-J68,Eingabemaske!$B$9:$I$28,7),0)</f>
        <v>0</v>
      </c>
      <c r="Z68" s="40">
        <f t="shared" si="2"/>
        <v>0</v>
      </c>
      <c r="AA68" s="40">
        <f t="shared" si="3"/>
        <v>1</v>
      </c>
      <c r="AB68" s="45"/>
      <c r="AC68" s="18"/>
      <c r="AD68" s="18"/>
      <c r="AE68" s="5"/>
    </row>
    <row r="69" spans="1:31">
      <c r="A69" s="18">
        <v>65</v>
      </c>
      <c r="B69" s="18"/>
      <c r="C69" s="18"/>
      <c r="D69" s="18"/>
      <c r="E69" s="18"/>
      <c r="F69" s="18"/>
      <c r="G69" s="18"/>
      <c r="H69" s="18"/>
      <c r="I69" s="18"/>
      <c r="J69" s="18"/>
      <c r="K69" s="18"/>
      <c r="L69" s="18"/>
      <c r="M69" s="40">
        <f t="shared" ca="1" si="1"/>
        <v>2019</v>
      </c>
      <c r="N69" s="41">
        <f>Spielleistung!X69</f>
        <v>1</v>
      </c>
      <c r="O69" s="40">
        <f>IF(C69&lt;&gt;0,VLOOKUP(M69-J69,Eingabemaske!$B$9:$I$28,2),0)</f>
        <v>0</v>
      </c>
      <c r="P69" s="41">
        <f>Physis!T69</f>
        <v>1</v>
      </c>
      <c r="Q69" s="40">
        <f>IF(C69&lt;&gt;0,VLOOKUP(M69-J69,Eingabemaske!$B$9:$I$28,3),0)</f>
        <v>0</v>
      </c>
      <c r="R69" s="41">
        <f>'Mirwald-Methode'!E68</f>
        <v>1</v>
      </c>
      <c r="S69" s="40">
        <f>IF(C69&lt;&gt;0,VLOOKUP(M69-J69,Eingabemaske!$B$9:$I$28,4),0)</f>
        <v>0</v>
      </c>
      <c r="T69" s="41">
        <f>'Relative Age'!F68</f>
        <v>1</v>
      </c>
      <c r="U69" s="40">
        <f>IF(C69&lt;&gt;0,VLOOKUP(M69-J69,Eingabemaske!$B$9:$I$28,5),0)</f>
        <v>0</v>
      </c>
      <c r="V69" s="41">
        <f>Trainingsalter!E68</f>
        <v>1</v>
      </c>
      <c r="W69" s="40">
        <f>IF(C69&lt;&gt;0,VLOOKUP(M69-J69,Eingabemaske!$B$9:$I$28,6),0)</f>
        <v>0</v>
      </c>
      <c r="X69" s="41">
        <f>Trainingsaufwand!E68</f>
        <v>1</v>
      </c>
      <c r="Y69" s="40">
        <f>IF(C69&lt;&gt;0,VLOOKUP(M69-J69,Eingabemaske!$B$9:$I$28,7),0)</f>
        <v>0</v>
      </c>
      <c r="Z69" s="40">
        <f t="shared" si="2"/>
        <v>0</v>
      </c>
      <c r="AA69" s="40">
        <f t="shared" ref="AA69:AA100" si="4">RANK(Z69,$Z$5:$Z$171)</f>
        <v>1</v>
      </c>
      <c r="AB69" s="45"/>
      <c r="AC69" s="18"/>
      <c r="AD69" s="18"/>
      <c r="AE69" s="5"/>
    </row>
    <row r="70" spans="1:31">
      <c r="A70" s="18">
        <v>66</v>
      </c>
      <c r="B70" s="18"/>
      <c r="C70" s="18"/>
      <c r="D70" s="18"/>
      <c r="E70" s="18"/>
      <c r="F70" s="18"/>
      <c r="G70" s="18"/>
      <c r="H70" s="18"/>
      <c r="I70" s="18"/>
      <c r="J70" s="18"/>
      <c r="K70" s="18"/>
      <c r="L70" s="18"/>
      <c r="M70" s="40">
        <f t="shared" ref="M70:M133" ca="1" si="5">YEAR(TODAY())</f>
        <v>2019</v>
      </c>
      <c r="N70" s="41">
        <f>Spielleistung!X70</f>
        <v>1</v>
      </c>
      <c r="O70" s="40">
        <f>IF(C70&lt;&gt;0,VLOOKUP(M70-J70,Eingabemaske!$B$9:$I$28,2),0)</f>
        <v>0</v>
      </c>
      <c r="P70" s="41">
        <f>Physis!T70</f>
        <v>1</v>
      </c>
      <c r="Q70" s="40">
        <f>IF(C70&lt;&gt;0,VLOOKUP(M70-J70,Eingabemaske!$B$9:$I$28,3),0)</f>
        <v>0</v>
      </c>
      <c r="R70" s="41">
        <f>'Mirwald-Methode'!E69</f>
        <v>1</v>
      </c>
      <c r="S70" s="40">
        <f>IF(C70&lt;&gt;0,VLOOKUP(M70-J70,Eingabemaske!$B$9:$I$28,4),0)</f>
        <v>0</v>
      </c>
      <c r="T70" s="41">
        <f>'Relative Age'!F69</f>
        <v>1</v>
      </c>
      <c r="U70" s="40">
        <f>IF(C70&lt;&gt;0,VLOOKUP(M70-J70,Eingabemaske!$B$9:$I$28,5),0)</f>
        <v>0</v>
      </c>
      <c r="V70" s="41">
        <f>Trainingsalter!E69</f>
        <v>1</v>
      </c>
      <c r="W70" s="40">
        <f>IF(C70&lt;&gt;0,VLOOKUP(M70-J70,Eingabemaske!$B$9:$I$28,6),0)</f>
        <v>0</v>
      </c>
      <c r="X70" s="41">
        <f>Trainingsaufwand!E69</f>
        <v>1</v>
      </c>
      <c r="Y70" s="40">
        <f>IF(C70&lt;&gt;0,VLOOKUP(M70-J70,Eingabemaske!$B$9:$I$28,7),0)</f>
        <v>0</v>
      </c>
      <c r="Z70" s="40">
        <f t="shared" ref="Z70:Z133" si="6">N70*O70+P70*Q70+R70*S70+T70*U70+V70*W70+X70*Y70</f>
        <v>0</v>
      </c>
      <c r="AA70" s="40">
        <f t="shared" si="4"/>
        <v>1</v>
      </c>
      <c r="AB70" s="45"/>
      <c r="AC70" s="18"/>
      <c r="AD70" s="18"/>
      <c r="AE70" s="5"/>
    </row>
    <row r="71" spans="1:31">
      <c r="A71" s="18">
        <v>67</v>
      </c>
      <c r="B71" s="18"/>
      <c r="C71" s="18"/>
      <c r="D71" s="18"/>
      <c r="E71" s="18"/>
      <c r="F71" s="18"/>
      <c r="G71" s="18"/>
      <c r="H71" s="18"/>
      <c r="I71" s="18"/>
      <c r="J71" s="18"/>
      <c r="K71" s="18"/>
      <c r="L71" s="18"/>
      <c r="M71" s="40">
        <f t="shared" ca="1" si="5"/>
        <v>2019</v>
      </c>
      <c r="N71" s="41">
        <f>Spielleistung!X71</f>
        <v>1</v>
      </c>
      <c r="O71" s="40">
        <f>IF(C71&lt;&gt;0,VLOOKUP(M71-J71,Eingabemaske!$B$9:$I$28,2),0)</f>
        <v>0</v>
      </c>
      <c r="P71" s="41">
        <f>Physis!T71</f>
        <v>1</v>
      </c>
      <c r="Q71" s="40">
        <f>IF(C71&lt;&gt;0,VLOOKUP(M71-J71,Eingabemaske!$B$9:$I$28,3),0)</f>
        <v>0</v>
      </c>
      <c r="R71" s="41">
        <f>'Mirwald-Methode'!E70</f>
        <v>1</v>
      </c>
      <c r="S71" s="40">
        <f>IF(C71&lt;&gt;0,VLOOKUP(M71-J71,Eingabemaske!$B$9:$I$28,4),0)</f>
        <v>0</v>
      </c>
      <c r="T71" s="41">
        <f>'Relative Age'!F70</f>
        <v>1</v>
      </c>
      <c r="U71" s="40">
        <f>IF(C71&lt;&gt;0,VLOOKUP(M71-J71,Eingabemaske!$B$9:$I$28,5),0)</f>
        <v>0</v>
      </c>
      <c r="V71" s="41">
        <f>Trainingsalter!E70</f>
        <v>1</v>
      </c>
      <c r="W71" s="40">
        <f>IF(C71&lt;&gt;0,VLOOKUP(M71-J71,Eingabemaske!$B$9:$I$28,6),0)</f>
        <v>0</v>
      </c>
      <c r="X71" s="41">
        <f>Trainingsaufwand!E70</f>
        <v>1</v>
      </c>
      <c r="Y71" s="40">
        <f>IF(C71&lt;&gt;0,VLOOKUP(M71-J71,Eingabemaske!$B$9:$I$28,7),0)</f>
        <v>0</v>
      </c>
      <c r="Z71" s="40">
        <f t="shared" si="6"/>
        <v>0</v>
      </c>
      <c r="AA71" s="40">
        <f t="shared" si="4"/>
        <v>1</v>
      </c>
      <c r="AB71" s="45"/>
      <c r="AC71" s="18"/>
      <c r="AD71" s="18"/>
      <c r="AE71" s="5"/>
    </row>
    <row r="72" spans="1:31">
      <c r="A72" s="18">
        <v>68</v>
      </c>
      <c r="B72" s="18"/>
      <c r="C72" s="18"/>
      <c r="D72" s="18"/>
      <c r="E72" s="18"/>
      <c r="F72" s="18"/>
      <c r="G72" s="18"/>
      <c r="H72" s="18"/>
      <c r="I72" s="18"/>
      <c r="J72" s="18"/>
      <c r="K72" s="18"/>
      <c r="L72" s="18"/>
      <c r="M72" s="40">
        <f t="shared" ca="1" si="5"/>
        <v>2019</v>
      </c>
      <c r="N72" s="41">
        <f>Spielleistung!X72</f>
        <v>1</v>
      </c>
      <c r="O72" s="40">
        <f>IF(C72&lt;&gt;0,VLOOKUP(M72-J72,Eingabemaske!$B$9:$I$28,2),0)</f>
        <v>0</v>
      </c>
      <c r="P72" s="41">
        <f>Physis!T72</f>
        <v>1</v>
      </c>
      <c r="Q72" s="40">
        <f>IF(C72&lt;&gt;0,VLOOKUP(M72-J72,Eingabemaske!$B$9:$I$28,3),0)</f>
        <v>0</v>
      </c>
      <c r="R72" s="41">
        <f>'Mirwald-Methode'!E71</f>
        <v>1</v>
      </c>
      <c r="S72" s="40">
        <f>IF(C72&lt;&gt;0,VLOOKUP(M72-J72,Eingabemaske!$B$9:$I$28,4),0)</f>
        <v>0</v>
      </c>
      <c r="T72" s="41">
        <f>'Relative Age'!F71</f>
        <v>1</v>
      </c>
      <c r="U72" s="40">
        <f>IF(C72&lt;&gt;0,VLOOKUP(M72-J72,Eingabemaske!$B$9:$I$28,5),0)</f>
        <v>0</v>
      </c>
      <c r="V72" s="41">
        <f>Trainingsalter!E71</f>
        <v>1</v>
      </c>
      <c r="W72" s="40">
        <f>IF(C72&lt;&gt;0,VLOOKUP(M72-J72,Eingabemaske!$B$9:$I$28,6),0)</f>
        <v>0</v>
      </c>
      <c r="X72" s="41">
        <f>Trainingsaufwand!E71</f>
        <v>1</v>
      </c>
      <c r="Y72" s="40">
        <f>IF(C72&lt;&gt;0,VLOOKUP(M72-J72,Eingabemaske!$B$9:$I$28,7),0)</f>
        <v>0</v>
      </c>
      <c r="Z72" s="40">
        <f t="shared" si="6"/>
        <v>0</v>
      </c>
      <c r="AA72" s="40">
        <f t="shared" si="4"/>
        <v>1</v>
      </c>
      <c r="AB72" s="45"/>
      <c r="AC72" s="18"/>
      <c r="AD72" s="18"/>
      <c r="AE72" s="5"/>
    </row>
    <row r="73" spans="1:31">
      <c r="A73" s="18">
        <v>69</v>
      </c>
      <c r="B73" s="18"/>
      <c r="C73" s="18"/>
      <c r="D73" s="18"/>
      <c r="E73" s="18"/>
      <c r="F73" s="18"/>
      <c r="G73" s="18"/>
      <c r="H73" s="18"/>
      <c r="I73" s="18"/>
      <c r="J73" s="18"/>
      <c r="K73" s="18"/>
      <c r="L73" s="18"/>
      <c r="M73" s="40">
        <f t="shared" ca="1" si="5"/>
        <v>2019</v>
      </c>
      <c r="N73" s="41">
        <f>Spielleistung!X73</f>
        <v>1</v>
      </c>
      <c r="O73" s="40">
        <f>IF(C73&lt;&gt;0,VLOOKUP(M73-J73,Eingabemaske!$B$9:$I$28,2),0)</f>
        <v>0</v>
      </c>
      <c r="P73" s="41">
        <f>Physis!T73</f>
        <v>1</v>
      </c>
      <c r="Q73" s="40">
        <f>IF(C73&lt;&gt;0,VLOOKUP(M73-J73,Eingabemaske!$B$9:$I$28,3),0)</f>
        <v>0</v>
      </c>
      <c r="R73" s="41">
        <f>'Mirwald-Methode'!E72</f>
        <v>1</v>
      </c>
      <c r="S73" s="40">
        <f>IF(C73&lt;&gt;0,VLOOKUP(M73-J73,Eingabemaske!$B$9:$I$28,4),0)</f>
        <v>0</v>
      </c>
      <c r="T73" s="41">
        <f>'Relative Age'!F72</f>
        <v>1</v>
      </c>
      <c r="U73" s="40">
        <f>IF(C73&lt;&gt;0,VLOOKUP(M73-J73,Eingabemaske!$B$9:$I$28,5),0)</f>
        <v>0</v>
      </c>
      <c r="V73" s="41">
        <f>Trainingsalter!E72</f>
        <v>1</v>
      </c>
      <c r="W73" s="40">
        <f>IF(C73&lt;&gt;0,VLOOKUP(M73-J73,Eingabemaske!$B$9:$I$28,6),0)</f>
        <v>0</v>
      </c>
      <c r="X73" s="41">
        <f>Trainingsaufwand!E72</f>
        <v>1</v>
      </c>
      <c r="Y73" s="40">
        <f>IF(C73&lt;&gt;0,VLOOKUP(M73-J73,Eingabemaske!$B$9:$I$28,7),0)</f>
        <v>0</v>
      </c>
      <c r="Z73" s="40">
        <f t="shared" si="6"/>
        <v>0</v>
      </c>
      <c r="AA73" s="40">
        <f t="shared" si="4"/>
        <v>1</v>
      </c>
      <c r="AB73" s="45"/>
      <c r="AC73" s="18"/>
      <c r="AD73" s="18"/>
      <c r="AE73" s="5"/>
    </row>
    <row r="74" spans="1:31">
      <c r="A74" s="18">
        <v>70</v>
      </c>
      <c r="B74" s="18"/>
      <c r="C74" s="18"/>
      <c r="D74" s="18"/>
      <c r="E74" s="18"/>
      <c r="F74" s="18"/>
      <c r="G74" s="18"/>
      <c r="H74" s="18"/>
      <c r="I74" s="18"/>
      <c r="J74" s="18"/>
      <c r="K74" s="18"/>
      <c r="L74" s="18"/>
      <c r="M74" s="40">
        <f t="shared" ca="1" si="5"/>
        <v>2019</v>
      </c>
      <c r="N74" s="41">
        <f>Spielleistung!X74</f>
        <v>1</v>
      </c>
      <c r="O74" s="40">
        <f>IF(C74&lt;&gt;0,VLOOKUP(M74-J74,Eingabemaske!$B$9:$I$28,2),0)</f>
        <v>0</v>
      </c>
      <c r="P74" s="41">
        <f>Physis!T74</f>
        <v>1</v>
      </c>
      <c r="Q74" s="40">
        <f>IF(C74&lt;&gt;0,VLOOKUP(M74-J74,Eingabemaske!$B$9:$I$28,3),0)</f>
        <v>0</v>
      </c>
      <c r="R74" s="41">
        <f>'Mirwald-Methode'!E73</f>
        <v>1</v>
      </c>
      <c r="S74" s="40">
        <f>IF(C74&lt;&gt;0,VLOOKUP(M74-J74,Eingabemaske!$B$9:$I$28,4),0)</f>
        <v>0</v>
      </c>
      <c r="T74" s="41">
        <f>'Relative Age'!F73</f>
        <v>1</v>
      </c>
      <c r="U74" s="40">
        <f>IF(C74&lt;&gt;0,VLOOKUP(M74-J74,Eingabemaske!$B$9:$I$28,5),0)</f>
        <v>0</v>
      </c>
      <c r="V74" s="41">
        <f>Trainingsalter!E73</f>
        <v>1</v>
      </c>
      <c r="W74" s="40">
        <f>IF(C74&lt;&gt;0,VLOOKUP(M74-J74,Eingabemaske!$B$9:$I$28,6),0)</f>
        <v>0</v>
      </c>
      <c r="X74" s="41">
        <f>Trainingsaufwand!E73</f>
        <v>1</v>
      </c>
      <c r="Y74" s="40">
        <f>IF(C74&lt;&gt;0,VLOOKUP(M74-J74,Eingabemaske!$B$9:$I$28,7),0)</f>
        <v>0</v>
      </c>
      <c r="Z74" s="40">
        <f t="shared" si="6"/>
        <v>0</v>
      </c>
      <c r="AA74" s="40">
        <f t="shared" si="4"/>
        <v>1</v>
      </c>
      <c r="AB74" s="45"/>
      <c r="AC74" s="18"/>
      <c r="AD74" s="18"/>
      <c r="AE74" s="5"/>
    </row>
    <row r="75" spans="1:31">
      <c r="A75" s="18">
        <v>71</v>
      </c>
      <c r="B75" s="18"/>
      <c r="C75" s="18"/>
      <c r="D75" s="18"/>
      <c r="E75" s="18"/>
      <c r="F75" s="18"/>
      <c r="G75" s="18"/>
      <c r="H75" s="18"/>
      <c r="I75" s="18"/>
      <c r="J75" s="18"/>
      <c r="K75" s="18"/>
      <c r="L75" s="18"/>
      <c r="M75" s="40">
        <f t="shared" ca="1" si="5"/>
        <v>2019</v>
      </c>
      <c r="N75" s="41">
        <f>Spielleistung!X75</f>
        <v>1</v>
      </c>
      <c r="O75" s="40">
        <f>IF(C75&lt;&gt;0,VLOOKUP(M75-J75,Eingabemaske!$B$9:$I$28,2),0)</f>
        <v>0</v>
      </c>
      <c r="P75" s="41">
        <f>Physis!T75</f>
        <v>1</v>
      </c>
      <c r="Q75" s="40">
        <f>IF(C75&lt;&gt;0,VLOOKUP(M75-J75,Eingabemaske!$B$9:$I$28,3),0)</f>
        <v>0</v>
      </c>
      <c r="R75" s="41">
        <f>'Mirwald-Methode'!E74</f>
        <v>1</v>
      </c>
      <c r="S75" s="40">
        <f>IF(C75&lt;&gt;0,VLOOKUP(M75-J75,Eingabemaske!$B$9:$I$28,4),0)</f>
        <v>0</v>
      </c>
      <c r="T75" s="41">
        <f>'Relative Age'!F74</f>
        <v>1</v>
      </c>
      <c r="U75" s="40">
        <f>IF(C75&lt;&gt;0,VLOOKUP(M75-J75,Eingabemaske!$B$9:$I$28,5),0)</f>
        <v>0</v>
      </c>
      <c r="V75" s="41">
        <f>Trainingsalter!E74</f>
        <v>1</v>
      </c>
      <c r="W75" s="40">
        <f>IF(C75&lt;&gt;0,VLOOKUP(M75-J75,Eingabemaske!$B$9:$I$28,6),0)</f>
        <v>0</v>
      </c>
      <c r="X75" s="41">
        <f>Trainingsaufwand!E74</f>
        <v>1</v>
      </c>
      <c r="Y75" s="40">
        <f>IF(C75&lt;&gt;0,VLOOKUP(M75-J75,Eingabemaske!$B$9:$I$28,7),0)</f>
        <v>0</v>
      </c>
      <c r="Z75" s="40">
        <f t="shared" si="6"/>
        <v>0</v>
      </c>
      <c r="AA75" s="40">
        <f t="shared" si="4"/>
        <v>1</v>
      </c>
      <c r="AB75" s="45"/>
      <c r="AC75" s="18"/>
      <c r="AD75" s="18"/>
      <c r="AE75" s="5"/>
    </row>
    <row r="76" spans="1:31">
      <c r="A76" s="18">
        <v>72</v>
      </c>
      <c r="B76" s="18"/>
      <c r="C76" s="18"/>
      <c r="D76" s="18"/>
      <c r="E76" s="18"/>
      <c r="F76" s="18"/>
      <c r="G76" s="18"/>
      <c r="H76" s="18"/>
      <c r="I76" s="18"/>
      <c r="J76" s="18"/>
      <c r="K76" s="18"/>
      <c r="L76" s="18"/>
      <c r="M76" s="40">
        <f t="shared" ca="1" si="5"/>
        <v>2019</v>
      </c>
      <c r="N76" s="41">
        <f>Spielleistung!X76</f>
        <v>1</v>
      </c>
      <c r="O76" s="40">
        <f>IF(C76&lt;&gt;0,VLOOKUP(M76-J76,Eingabemaske!$B$9:$I$28,2),0)</f>
        <v>0</v>
      </c>
      <c r="P76" s="41">
        <f>Physis!T76</f>
        <v>1</v>
      </c>
      <c r="Q76" s="40">
        <f>IF(C76&lt;&gt;0,VLOOKUP(M76-J76,Eingabemaske!$B$9:$I$28,3),0)</f>
        <v>0</v>
      </c>
      <c r="R76" s="41">
        <f>'Mirwald-Methode'!E75</f>
        <v>1</v>
      </c>
      <c r="S76" s="40">
        <f>IF(C76&lt;&gt;0,VLOOKUP(M76-J76,Eingabemaske!$B$9:$I$28,4),0)</f>
        <v>0</v>
      </c>
      <c r="T76" s="41">
        <f>'Relative Age'!F75</f>
        <v>1</v>
      </c>
      <c r="U76" s="40">
        <f>IF(C76&lt;&gt;0,VLOOKUP(M76-J76,Eingabemaske!$B$9:$I$28,5),0)</f>
        <v>0</v>
      </c>
      <c r="V76" s="41">
        <f>Trainingsalter!E75</f>
        <v>1</v>
      </c>
      <c r="W76" s="40">
        <f>IF(C76&lt;&gt;0,VLOOKUP(M76-J76,Eingabemaske!$B$9:$I$28,6),0)</f>
        <v>0</v>
      </c>
      <c r="X76" s="41">
        <f>Trainingsaufwand!E75</f>
        <v>1</v>
      </c>
      <c r="Y76" s="40">
        <f>IF(C76&lt;&gt;0,VLOOKUP(M76-J76,Eingabemaske!$B$9:$I$28,7),0)</f>
        <v>0</v>
      </c>
      <c r="Z76" s="40">
        <f t="shared" si="6"/>
        <v>0</v>
      </c>
      <c r="AA76" s="40">
        <f t="shared" si="4"/>
        <v>1</v>
      </c>
      <c r="AB76" s="45"/>
      <c r="AC76" s="18"/>
      <c r="AD76" s="18"/>
      <c r="AE76" s="5"/>
    </row>
    <row r="77" spans="1:31">
      <c r="A77" s="18">
        <v>73</v>
      </c>
      <c r="B77" s="18"/>
      <c r="C77" s="18"/>
      <c r="D77" s="18"/>
      <c r="E77" s="18"/>
      <c r="F77" s="18"/>
      <c r="G77" s="18"/>
      <c r="H77" s="18"/>
      <c r="I77" s="18"/>
      <c r="J77" s="18"/>
      <c r="K77" s="18"/>
      <c r="L77" s="18"/>
      <c r="M77" s="40">
        <f t="shared" ca="1" si="5"/>
        <v>2019</v>
      </c>
      <c r="N77" s="41">
        <f>Spielleistung!X77</f>
        <v>1</v>
      </c>
      <c r="O77" s="40">
        <f>IF(C77&lt;&gt;0,VLOOKUP(M77-J77,Eingabemaske!$B$9:$I$28,2),0)</f>
        <v>0</v>
      </c>
      <c r="P77" s="41">
        <f>Physis!T77</f>
        <v>1</v>
      </c>
      <c r="Q77" s="40">
        <f>IF(C77&lt;&gt;0,VLOOKUP(M77-J77,Eingabemaske!$B$9:$I$28,3),0)</f>
        <v>0</v>
      </c>
      <c r="R77" s="41">
        <f>'Mirwald-Methode'!E76</f>
        <v>1</v>
      </c>
      <c r="S77" s="40">
        <f>IF(C77&lt;&gt;0,VLOOKUP(M77-J77,Eingabemaske!$B$9:$I$28,4),0)</f>
        <v>0</v>
      </c>
      <c r="T77" s="41">
        <f>'Relative Age'!F76</f>
        <v>1</v>
      </c>
      <c r="U77" s="40">
        <f>IF(C77&lt;&gt;0,VLOOKUP(M77-J77,Eingabemaske!$B$9:$I$28,5),0)</f>
        <v>0</v>
      </c>
      <c r="V77" s="41">
        <f>Trainingsalter!E76</f>
        <v>1</v>
      </c>
      <c r="W77" s="40">
        <f>IF(C77&lt;&gt;0,VLOOKUP(M77-J77,Eingabemaske!$B$9:$I$28,6),0)</f>
        <v>0</v>
      </c>
      <c r="X77" s="41">
        <f>Trainingsaufwand!E76</f>
        <v>1</v>
      </c>
      <c r="Y77" s="40">
        <f>IF(C77&lt;&gt;0,VLOOKUP(M77-J77,Eingabemaske!$B$9:$I$28,7),0)</f>
        <v>0</v>
      </c>
      <c r="Z77" s="40">
        <f t="shared" si="6"/>
        <v>0</v>
      </c>
      <c r="AA77" s="40">
        <f t="shared" si="4"/>
        <v>1</v>
      </c>
      <c r="AB77" s="45"/>
      <c r="AC77" s="18"/>
      <c r="AD77" s="18"/>
      <c r="AE77" s="5"/>
    </row>
    <row r="78" spans="1:31">
      <c r="A78" s="18">
        <v>74</v>
      </c>
      <c r="B78" s="18"/>
      <c r="C78" s="18"/>
      <c r="D78" s="18"/>
      <c r="E78" s="18"/>
      <c r="F78" s="18"/>
      <c r="G78" s="18"/>
      <c r="H78" s="18"/>
      <c r="I78" s="18"/>
      <c r="J78" s="18"/>
      <c r="K78" s="18"/>
      <c r="L78" s="18"/>
      <c r="M78" s="40">
        <f t="shared" ca="1" si="5"/>
        <v>2019</v>
      </c>
      <c r="N78" s="41">
        <f>Spielleistung!X78</f>
        <v>1</v>
      </c>
      <c r="O78" s="40">
        <f>IF(C78&lt;&gt;0,VLOOKUP(M78-J78,Eingabemaske!$B$9:$I$28,2),0)</f>
        <v>0</v>
      </c>
      <c r="P78" s="41">
        <f>Physis!T78</f>
        <v>1</v>
      </c>
      <c r="Q78" s="40">
        <f>IF(C78&lt;&gt;0,VLOOKUP(M78-J78,Eingabemaske!$B$9:$I$28,3),0)</f>
        <v>0</v>
      </c>
      <c r="R78" s="41">
        <f>'Mirwald-Methode'!E77</f>
        <v>1</v>
      </c>
      <c r="S78" s="40">
        <f>IF(C78&lt;&gt;0,VLOOKUP(M78-J78,Eingabemaske!$B$9:$I$28,4),0)</f>
        <v>0</v>
      </c>
      <c r="T78" s="41">
        <f>'Relative Age'!F77</f>
        <v>1</v>
      </c>
      <c r="U78" s="40">
        <f>IF(C78&lt;&gt;0,VLOOKUP(M78-J78,Eingabemaske!$B$9:$I$28,5),0)</f>
        <v>0</v>
      </c>
      <c r="V78" s="41">
        <f>Trainingsalter!E77</f>
        <v>1</v>
      </c>
      <c r="W78" s="40">
        <f>IF(C78&lt;&gt;0,VLOOKUP(M78-J78,Eingabemaske!$B$9:$I$28,6),0)</f>
        <v>0</v>
      </c>
      <c r="X78" s="41">
        <f>Trainingsaufwand!E77</f>
        <v>1</v>
      </c>
      <c r="Y78" s="40">
        <f>IF(C78&lt;&gt;0,VLOOKUP(M78-J78,Eingabemaske!$B$9:$I$28,7),0)</f>
        <v>0</v>
      </c>
      <c r="Z78" s="40">
        <f t="shared" si="6"/>
        <v>0</v>
      </c>
      <c r="AA78" s="40">
        <f t="shared" si="4"/>
        <v>1</v>
      </c>
      <c r="AB78" s="45"/>
      <c r="AC78" s="18"/>
      <c r="AD78" s="18"/>
      <c r="AE78" s="5"/>
    </row>
    <row r="79" spans="1:31">
      <c r="A79" s="18">
        <v>75</v>
      </c>
      <c r="B79" s="18"/>
      <c r="C79" s="18"/>
      <c r="D79" s="18"/>
      <c r="E79" s="18"/>
      <c r="F79" s="18"/>
      <c r="G79" s="18"/>
      <c r="H79" s="18"/>
      <c r="I79" s="18"/>
      <c r="J79" s="18"/>
      <c r="K79" s="18"/>
      <c r="L79" s="18"/>
      <c r="M79" s="40">
        <f t="shared" ca="1" si="5"/>
        <v>2019</v>
      </c>
      <c r="N79" s="41">
        <f>Spielleistung!X79</f>
        <v>1</v>
      </c>
      <c r="O79" s="40">
        <f>IF(C79&lt;&gt;0,VLOOKUP(M79-J79,Eingabemaske!$B$9:$I$28,2),0)</f>
        <v>0</v>
      </c>
      <c r="P79" s="41">
        <f>Physis!T79</f>
        <v>1</v>
      </c>
      <c r="Q79" s="40">
        <f>IF(C79&lt;&gt;0,VLOOKUP(M79-J79,Eingabemaske!$B$9:$I$28,3),0)</f>
        <v>0</v>
      </c>
      <c r="R79" s="41">
        <f>'Mirwald-Methode'!E78</f>
        <v>1</v>
      </c>
      <c r="S79" s="40">
        <f>IF(C79&lt;&gt;0,VLOOKUP(M79-J79,Eingabemaske!$B$9:$I$28,4),0)</f>
        <v>0</v>
      </c>
      <c r="T79" s="41">
        <f>'Relative Age'!F78</f>
        <v>1</v>
      </c>
      <c r="U79" s="40">
        <f>IF(C79&lt;&gt;0,VLOOKUP(M79-J79,Eingabemaske!$B$9:$I$28,5),0)</f>
        <v>0</v>
      </c>
      <c r="V79" s="41">
        <f>Trainingsalter!E78</f>
        <v>1</v>
      </c>
      <c r="W79" s="40">
        <f>IF(C79&lt;&gt;0,VLOOKUP(M79-J79,Eingabemaske!$B$9:$I$28,6),0)</f>
        <v>0</v>
      </c>
      <c r="X79" s="41">
        <f>Trainingsaufwand!E78</f>
        <v>1</v>
      </c>
      <c r="Y79" s="40">
        <f>IF(C79&lt;&gt;0,VLOOKUP(M79-J79,Eingabemaske!$B$9:$I$28,7),0)</f>
        <v>0</v>
      </c>
      <c r="Z79" s="40">
        <f t="shared" si="6"/>
        <v>0</v>
      </c>
      <c r="AA79" s="40">
        <f t="shared" si="4"/>
        <v>1</v>
      </c>
      <c r="AB79" s="45"/>
      <c r="AC79" s="18"/>
      <c r="AD79" s="18"/>
      <c r="AE79" s="5"/>
    </row>
    <row r="80" spans="1:31">
      <c r="A80" s="18">
        <v>76</v>
      </c>
      <c r="B80" s="18"/>
      <c r="C80" s="18"/>
      <c r="D80" s="18"/>
      <c r="E80" s="18"/>
      <c r="F80" s="18"/>
      <c r="G80" s="18"/>
      <c r="H80" s="18"/>
      <c r="I80" s="18"/>
      <c r="J80" s="18"/>
      <c r="K80" s="18"/>
      <c r="L80" s="18"/>
      <c r="M80" s="40">
        <f t="shared" ca="1" si="5"/>
        <v>2019</v>
      </c>
      <c r="N80" s="41">
        <f>Spielleistung!X80</f>
        <v>1</v>
      </c>
      <c r="O80" s="40">
        <f>IF(C80&lt;&gt;0,VLOOKUP(M80-J80,Eingabemaske!$B$9:$I$28,2),0)</f>
        <v>0</v>
      </c>
      <c r="P80" s="41">
        <f>Physis!T80</f>
        <v>1</v>
      </c>
      <c r="Q80" s="40">
        <f>IF(C80&lt;&gt;0,VLOOKUP(M80-J80,Eingabemaske!$B$9:$I$28,3),0)</f>
        <v>0</v>
      </c>
      <c r="R80" s="41">
        <f>'Mirwald-Methode'!E79</f>
        <v>1</v>
      </c>
      <c r="S80" s="40">
        <f>IF(C80&lt;&gt;0,VLOOKUP(M80-J80,Eingabemaske!$B$9:$I$28,4),0)</f>
        <v>0</v>
      </c>
      <c r="T80" s="41">
        <f>'Relative Age'!F79</f>
        <v>1</v>
      </c>
      <c r="U80" s="40">
        <f>IF(C80&lt;&gt;0,VLOOKUP(M80-J80,Eingabemaske!$B$9:$I$28,5),0)</f>
        <v>0</v>
      </c>
      <c r="V80" s="41">
        <f>Trainingsalter!E79</f>
        <v>1</v>
      </c>
      <c r="W80" s="40">
        <f>IF(C80&lt;&gt;0,VLOOKUP(M80-J80,Eingabemaske!$B$9:$I$28,6),0)</f>
        <v>0</v>
      </c>
      <c r="X80" s="41">
        <f>Trainingsaufwand!E79</f>
        <v>1</v>
      </c>
      <c r="Y80" s="40">
        <f>IF(C80&lt;&gt;0,VLOOKUP(M80-J80,Eingabemaske!$B$9:$I$28,7),0)</f>
        <v>0</v>
      </c>
      <c r="Z80" s="40">
        <f t="shared" si="6"/>
        <v>0</v>
      </c>
      <c r="AA80" s="40">
        <f t="shared" si="4"/>
        <v>1</v>
      </c>
      <c r="AB80" s="45"/>
      <c r="AC80" s="18"/>
      <c r="AD80" s="18"/>
      <c r="AE80" s="5"/>
    </row>
    <row r="81" spans="1:31">
      <c r="A81" s="18">
        <v>77</v>
      </c>
      <c r="B81" s="18"/>
      <c r="C81" s="18"/>
      <c r="D81" s="18"/>
      <c r="E81" s="18"/>
      <c r="F81" s="18"/>
      <c r="G81" s="18"/>
      <c r="H81" s="18"/>
      <c r="I81" s="18"/>
      <c r="J81" s="18"/>
      <c r="K81" s="18"/>
      <c r="L81" s="18"/>
      <c r="M81" s="40">
        <f t="shared" ca="1" si="5"/>
        <v>2019</v>
      </c>
      <c r="N81" s="41">
        <f>Spielleistung!X81</f>
        <v>1</v>
      </c>
      <c r="O81" s="40">
        <f>IF(C81&lt;&gt;0,VLOOKUP(M81-J81,Eingabemaske!$B$9:$I$28,2),0)</f>
        <v>0</v>
      </c>
      <c r="P81" s="41">
        <f>Physis!T81</f>
        <v>1</v>
      </c>
      <c r="Q81" s="40">
        <f>IF(C81&lt;&gt;0,VLOOKUP(M81-J81,Eingabemaske!$B$9:$I$28,3),0)</f>
        <v>0</v>
      </c>
      <c r="R81" s="41">
        <f>'Mirwald-Methode'!E80</f>
        <v>1</v>
      </c>
      <c r="S81" s="40">
        <f>IF(C81&lt;&gt;0,VLOOKUP(M81-J81,Eingabemaske!$B$9:$I$28,4),0)</f>
        <v>0</v>
      </c>
      <c r="T81" s="41">
        <f>'Relative Age'!F80</f>
        <v>1</v>
      </c>
      <c r="U81" s="40">
        <f>IF(C81&lt;&gt;0,VLOOKUP(M81-J81,Eingabemaske!$B$9:$I$28,5),0)</f>
        <v>0</v>
      </c>
      <c r="V81" s="41">
        <f>Trainingsalter!E80</f>
        <v>1</v>
      </c>
      <c r="W81" s="40">
        <f>IF(C81&lt;&gt;0,VLOOKUP(M81-J81,Eingabemaske!$B$9:$I$28,6),0)</f>
        <v>0</v>
      </c>
      <c r="X81" s="41">
        <f>Trainingsaufwand!E80</f>
        <v>1</v>
      </c>
      <c r="Y81" s="40">
        <f>IF(C81&lt;&gt;0,VLOOKUP(M81-J81,Eingabemaske!$B$9:$I$28,7),0)</f>
        <v>0</v>
      </c>
      <c r="Z81" s="40">
        <f t="shared" si="6"/>
        <v>0</v>
      </c>
      <c r="AA81" s="40">
        <f t="shared" si="4"/>
        <v>1</v>
      </c>
      <c r="AB81" s="45"/>
      <c r="AC81" s="18"/>
      <c r="AD81" s="18"/>
      <c r="AE81" s="5"/>
    </row>
    <row r="82" spans="1:31">
      <c r="A82" s="18">
        <v>78</v>
      </c>
      <c r="B82" s="18"/>
      <c r="C82" s="18"/>
      <c r="D82" s="18"/>
      <c r="E82" s="18"/>
      <c r="F82" s="18"/>
      <c r="G82" s="18"/>
      <c r="H82" s="18"/>
      <c r="I82" s="18"/>
      <c r="J82" s="18"/>
      <c r="K82" s="18"/>
      <c r="L82" s="18"/>
      <c r="M82" s="40">
        <f t="shared" ca="1" si="5"/>
        <v>2019</v>
      </c>
      <c r="N82" s="41">
        <f>Spielleistung!X82</f>
        <v>1</v>
      </c>
      <c r="O82" s="40">
        <f>IF(C82&lt;&gt;0,VLOOKUP(M82-J82,Eingabemaske!$B$9:$I$28,2),0)</f>
        <v>0</v>
      </c>
      <c r="P82" s="41">
        <f>Physis!T82</f>
        <v>1</v>
      </c>
      <c r="Q82" s="40">
        <f>IF(C82&lt;&gt;0,VLOOKUP(M82-J82,Eingabemaske!$B$9:$I$28,3),0)</f>
        <v>0</v>
      </c>
      <c r="R82" s="41">
        <f>'Mirwald-Methode'!E81</f>
        <v>1</v>
      </c>
      <c r="S82" s="40">
        <f>IF(C82&lt;&gt;0,VLOOKUP(M82-J82,Eingabemaske!$B$9:$I$28,4),0)</f>
        <v>0</v>
      </c>
      <c r="T82" s="41">
        <f>'Relative Age'!F81</f>
        <v>1</v>
      </c>
      <c r="U82" s="40">
        <f>IF(C82&lt;&gt;0,VLOOKUP(M82-J82,Eingabemaske!$B$9:$I$28,5),0)</f>
        <v>0</v>
      </c>
      <c r="V82" s="41">
        <f>Trainingsalter!E81</f>
        <v>1</v>
      </c>
      <c r="W82" s="40">
        <f>IF(C82&lt;&gt;0,VLOOKUP(M82-J82,Eingabemaske!$B$9:$I$28,6),0)</f>
        <v>0</v>
      </c>
      <c r="X82" s="41">
        <f>Trainingsaufwand!E81</f>
        <v>1</v>
      </c>
      <c r="Y82" s="40">
        <f>IF(C82&lt;&gt;0,VLOOKUP(M82-J82,Eingabemaske!$B$9:$I$28,7),0)</f>
        <v>0</v>
      </c>
      <c r="Z82" s="40">
        <f t="shared" si="6"/>
        <v>0</v>
      </c>
      <c r="AA82" s="40">
        <f t="shared" si="4"/>
        <v>1</v>
      </c>
      <c r="AB82" s="45"/>
      <c r="AC82" s="18"/>
      <c r="AD82" s="18"/>
      <c r="AE82" s="5"/>
    </row>
    <row r="83" spans="1:31">
      <c r="A83" s="18">
        <v>79</v>
      </c>
      <c r="B83" s="18"/>
      <c r="C83" s="18"/>
      <c r="D83" s="18"/>
      <c r="E83" s="18"/>
      <c r="F83" s="18"/>
      <c r="G83" s="18"/>
      <c r="H83" s="18"/>
      <c r="I83" s="18"/>
      <c r="J83" s="18"/>
      <c r="K83" s="18"/>
      <c r="L83" s="18"/>
      <c r="M83" s="40">
        <f t="shared" ca="1" si="5"/>
        <v>2019</v>
      </c>
      <c r="N83" s="41">
        <f>Spielleistung!X83</f>
        <v>1</v>
      </c>
      <c r="O83" s="40">
        <f>IF(C83&lt;&gt;0,VLOOKUP(M83-J83,Eingabemaske!$B$9:$I$28,2),0)</f>
        <v>0</v>
      </c>
      <c r="P83" s="41">
        <f>Physis!T83</f>
        <v>1</v>
      </c>
      <c r="Q83" s="40">
        <f>IF(C83&lt;&gt;0,VLOOKUP(M83-J83,Eingabemaske!$B$9:$I$28,3),0)</f>
        <v>0</v>
      </c>
      <c r="R83" s="41">
        <f>'Mirwald-Methode'!E82</f>
        <v>1</v>
      </c>
      <c r="S83" s="40">
        <f>IF(C83&lt;&gt;0,VLOOKUP(M83-J83,Eingabemaske!$B$9:$I$28,4),0)</f>
        <v>0</v>
      </c>
      <c r="T83" s="41">
        <f>'Relative Age'!F82</f>
        <v>1</v>
      </c>
      <c r="U83" s="40">
        <f>IF(C83&lt;&gt;0,VLOOKUP(M83-J83,Eingabemaske!$B$9:$I$28,5),0)</f>
        <v>0</v>
      </c>
      <c r="V83" s="41">
        <f>Trainingsalter!E82</f>
        <v>1</v>
      </c>
      <c r="W83" s="40">
        <f>IF(C83&lt;&gt;0,VLOOKUP(M83-J83,Eingabemaske!$B$9:$I$28,6),0)</f>
        <v>0</v>
      </c>
      <c r="X83" s="41">
        <f>Trainingsaufwand!E82</f>
        <v>1</v>
      </c>
      <c r="Y83" s="40">
        <f>IF(C83&lt;&gt;0,VLOOKUP(M83-J83,Eingabemaske!$B$9:$I$28,7),0)</f>
        <v>0</v>
      </c>
      <c r="Z83" s="40">
        <f t="shared" si="6"/>
        <v>0</v>
      </c>
      <c r="AA83" s="40">
        <f t="shared" si="4"/>
        <v>1</v>
      </c>
      <c r="AB83" s="45"/>
      <c r="AC83" s="18"/>
      <c r="AD83" s="18"/>
      <c r="AE83" s="5"/>
    </row>
    <row r="84" spans="1:31">
      <c r="A84" s="18">
        <v>80</v>
      </c>
      <c r="B84" s="18"/>
      <c r="C84" s="18"/>
      <c r="D84" s="18"/>
      <c r="E84" s="18"/>
      <c r="F84" s="18"/>
      <c r="G84" s="18"/>
      <c r="H84" s="18"/>
      <c r="I84" s="18"/>
      <c r="J84" s="18"/>
      <c r="K84" s="18"/>
      <c r="L84" s="18"/>
      <c r="M84" s="40">
        <f t="shared" ca="1" si="5"/>
        <v>2019</v>
      </c>
      <c r="N84" s="41">
        <f>Spielleistung!X84</f>
        <v>1</v>
      </c>
      <c r="O84" s="40">
        <f>IF(C84&lt;&gt;0,VLOOKUP(M84-J84,Eingabemaske!$B$9:$I$28,2),0)</f>
        <v>0</v>
      </c>
      <c r="P84" s="41">
        <f>Physis!T84</f>
        <v>1</v>
      </c>
      <c r="Q84" s="40">
        <f>IF(C84&lt;&gt;0,VLOOKUP(M84-J84,Eingabemaske!$B$9:$I$28,3),0)</f>
        <v>0</v>
      </c>
      <c r="R84" s="41">
        <f>'Mirwald-Methode'!E83</f>
        <v>1</v>
      </c>
      <c r="S84" s="40">
        <f>IF(C84&lt;&gt;0,VLOOKUP(M84-J84,Eingabemaske!$B$9:$I$28,4),0)</f>
        <v>0</v>
      </c>
      <c r="T84" s="41">
        <f>'Relative Age'!F83</f>
        <v>1</v>
      </c>
      <c r="U84" s="40">
        <f>IF(C84&lt;&gt;0,VLOOKUP(M84-J84,Eingabemaske!$B$9:$I$28,5),0)</f>
        <v>0</v>
      </c>
      <c r="V84" s="41">
        <f>Trainingsalter!E83</f>
        <v>1</v>
      </c>
      <c r="W84" s="40">
        <f>IF(C84&lt;&gt;0,VLOOKUP(M84-J84,Eingabemaske!$B$9:$I$28,6),0)</f>
        <v>0</v>
      </c>
      <c r="X84" s="41">
        <f>Trainingsaufwand!E83</f>
        <v>1</v>
      </c>
      <c r="Y84" s="40">
        <f>IF(C84&lt;&gt;0,VLOOKUP(M84-J84,Eingabemaske!$B$9:$I$28,7),0)</f>
        <v>0</v>
      </c>
      <c r="Z84" s="40">
        <f t="shared" si="6"/>
        <v>0</v>
      </c>
      <c r="AA84" s="40">
        <f t="shared" si="4"/>
        <v>1</v>
      </c>
      <c r="AB84" s="45"/>
      <c r="AC84" s="18"/>
      <c r="AD84" s="18"/>
      <c r="AE84" s="5"/>
    </row>
    <row r="85" spans="1:31">
      <c r="A85" s="18">
        <v>81</v>
      </c>
      <c r="B85" s="18"/>
      <c r="C85" s="18"/>
      <c r="D85" s="18"/>
      <c r="E85" s="18"/>
      <c r="F85" s="18"/>
      <c r="G85" s="18"/>
      <c r="H85" s="18"/>
      <c r="I85" s="18"/>
      <c r="J85" s="18"/>
      <c r="K85" s="18"/>
      <c r="L85" s="18"/>
      <c r="M85" s="40">
        <f t="shared" ca="1" si="5"/>
        <v>2019</v>
      </c>
      <c r="N85" s="41">
        <f>Spielleistung!X85</f>
        <v>1</v>
      </c>
      <c r="O85" s="40">
        <f>IF(C85&lt;&gt;0,VLOOKUP(M85-J85,Eingabemaske!$B$9:$I$28,2),0)</f>
        <v>0</v>
      </c>
      <c r="P85" s="41">
        <f>Physis!T85</f>
        <v>1</v>
      </c>
      <c r="Q85" s="40">
        <f>IF(C85&lt;&gt;0,VLOOKUP(M85-J85,Eingabemaske!$B$9:$I$28,3),0)</f>
        <v>0</v>
      </c>
      <c r="R85" s="41">
        <f>'Mirwald-Methode'!E84</f>
        <v>1</v>
      </c>
      <c r="S85" s="40">
        <f>IF(C85&lt;&gt;0,VLOOKUP(M85-J85,Eingabemaske!$B$9:$I$28,4),0)</f>
        <v>0</v>
      </c>
      <c r="T85" s="41">
        <f>'Relative Age'!F84</f>
        <v>1</v>
      </c>
      <c r="U85" s="40">
        <f>IF(C85&lt;&gt;0,VLOOKUP(M85-J85,Eingabemaske!$B$9:$I$28,5),0)</f>
        <v>0</v>
      </c>
      <c r="V85" s="41">
        <f>Trainingsalter!E84</f>
        <v>1</v>
      </c>
      <c r="W85" s="40">
        <f>IF(C85&lt;&gt;0,VLOOKUP(M85-J85,Eingabemaske!$B$9:$I$28,6),0)</f>
        <v>0</v>
      </c>
      <c r="X85" s="41">
        <f>Trainingsaufwand!E84</f>
        <v>1</v>
      </c>
      <c r="Y85" s="40">
        <f>IF(C85&lt;&gt;0,VLOOKUP(M85-J85,Eingabemaske!$B$9:$I$28,7),0)</f>
        <v>0</v>
      </c>
      <c r="Z85" s="40">
        <f t="shared" si="6"/>
        <v>0</v>
      </c>
      <c r="AA85" s="40">
        <f t="shared" si="4"/>
        <v>1</v>
      </c>
      <c r="AB85" s="45"/>
      <c r="AC85" s="18"/>
      <c r="AD85" s="18"/>
      <c r="AE85" s="5"/>
    </row>
    <row r="86" spans="1:31">
      <c r="A86" s="18">
        <v>82</v>
      </c>
      <c r="B86" s="18"/>
      <c r="C86" s="18"/>
      <c r="D86" s="18"/>
      <c r="E86" s="18"/>
      <c r="F86" s="18"/>
      <c r="G86" s="18"/>
      <c r="H86" s="18"/>
      <c r="I86" s="18"/>
      <c r="J86" s="18"/>
      <c r="K86" s="18"/>
      <c r="L86" s="18"/>
      <c r="M86" s="40">
        <f t="shared" ca="1" si="5"/>
        <v>2019</v>
      </c>
      <c r="N86" s="41">
        <f>Spielleistung!X86</f>
        <v>1</v>
      </c>
      <c r="O86" s="40">
        <f>IF(C86&lt;&gt;0,VLOOKUP(M86-J86,Eingabemaske!$B$9:$I$28,2),0)</f>
        <v>0</v>
      </c>
      <c r="P86" s="41">
        <f>Physis!T86</f>
        <v>1</v>
      </c>
      <c r="Q86" s="40">
        <f>IF(C86&lt;&gt;0,VLOOKUP(M86-J86,Eingabemaske!$B$9:$I$28,3),0)</f>
        <v>0</v>
      </c>
      <c r="R86" s="41">
        <f>'Mirwald-Methode'!E85</f>
        <v>1</v>
      </c>
      <c r="S86" s="40">
        <f>IF(C86&lt;&gt;0,VLOOKUP(M86-J86,Eingabemaske!$B$9:$I$28,4),0)</f>
        <v>0</v>
      </c>
      <c r="T86" s="41">
        <f>'Relative Age'!F85</f>
        <v>1</v>
      </c>
      <c r="U86" s="40">
        <f>IF(C86&lt;&gt;0,VLOOKUP(M86-J86,Eingabemaske!$B$9:$I$28,5),0)</f>
        <v>0</v>
      </c>
      <c r="V86" s="41">
        <f>Trainingsalter!E85</f>
        <v>1</v>
      </c>
      <c r="W86" s="40">
        <f>IF(C86&lt;&gt;0,VLOOKUP(M86-J86,Eingabemaske!$B$9:$I$28,6),0)</f>
        <v>0</v>
      </c>
      <c r="X86" s="41">
        <f>Trainingsaufwand!E85</f>
        <v>1</v>
      </c>
      <c r="Y86" s="40">
        <f>IF(C86&lt;&gt;0,VLOOKUP(M86-J86,Eingabemaske!$B$9:$I$28,7),0)</f>
        <v>0</v>
      </c>
      <c r="Z86" s="40">
        <f t="shared" si="6"/>
        <v>0</v>
      </c>
      <c r="AA86" s="40">
        <f t="shared" si="4"/>
        <v>1</v>
      </c>
      <c r="AB86" s="45"/>
      <c r="AC86" s="18"/>
      <c r="AD86" s="18"/>
      <c r="AE86" s="5"/>
    </row>
    <row r="87" spans="1:31">
      <c r="A87" s="18">
        <v>83</v>
      </c>
      <c r="B87" s="18"/>
      <c r="C87" s="18"/>
      <c r="D87" s="18"/>
      <c r="E87" s="18"/>
      <c r="F87" s="18"/>
      <c r="G87" s="18"/>
      <c r="H87" s="18"/>
      <c r="I87" s="18"/>
      <c r="J87" s="18"/>
      <c r="K87" s="18"/>
      <c r="L87" s="18"/>
      <c r="M87" s="40">
        <f t="shared" ca="1" si="5"/>
        <v>2019</v>
      </c>
      <c r="N87" s="41">
        <f>Spielleistung!X87</f>
        <v>1</v>
      </c>
      <c r="O87" s="40">
        <f>IF(C87&lt;&gt;0,VLOOKUP(M87-J87,Eingabemaske!$B$9:$I$28,2),0)</f>
        <v>0</v>
      </c>
      <c r="P87" s="41">
        <f>Physis!T87</f>
        <v>1</v>
      </c>
      <c r="Q87" s="40">
        <f>IF(C87&lt;&gt;0,VLOOKUP(M87-J87,Eingabemaske!$B$9:$I$28,3),0)</f>
        <v>0</v>
      </c>
      <c r="R87" s="41">
        <f>'Mirwald-Methode'!E86</f>
        <v>1</v>
      </c>
      <c r="S87" s="40">
        <f>IF(C87&lt;&gt;0,VLOOKUP(M87-J87,Eingabemaske!$B$9:$I$28,4),0)</f>
        <v>0</v>
      </c>
      <c r="T87" s="41">
        <f>'Relative Age'!F86</f>
        <v>1</v>
      </c>
      <c r="U87" s="40">
        <f>IF(C87&lt;&gt;0,VLOOKUP(M87-J87,Eingabemaske!$B$9:$I$28,5),0)</f>
        <v>0</v>
      </c>
      <c r="V87" s="41">
        <f>Trainingsalter!E86</f>
        <v>1</v>
      </c>
      <c r="W87" s="40">
        <f>IF(C87&lt;&gt;0,VLOOKUP(M87-J87,Eingabemaske!$B$9:$I$28,6),0)</f>
        <v>0</v>
      </c>
      <c r="X87" s="41">
        <f>Trainingsaufwand!E86</f>
        <v>1</v>
      </c>
      <c r="Y87" s="40">
        <f>IF(C87&lt;&gt;0,VLOOKUP(M87-J87,Eingabemaske!$B$9:$I$28,7),0)</f>
        <v>0</v>
      </c>
      <c r="Z87" s="40">
        <f t="shared" si="6"/>
        <v>0</v>
      </c>
      <c r="AA87" s="40">
        <f t="shared" si="4"/>
        <v>1</v>
      </c>
      <c r="AB87" s="45"/>
      <c r="AC87" s="18"/>
      <c r="AD87" s="18"/>
      <c r="AE87" s="5"/>
    </row>
    <row r="88" spans="1:31">
      <c r="A88" s="18">
        <v>84</v>
      </c>
      <c r="B88" s="18"/>
      <c r="C88" s="18"/>
      <c r="D88" s="18"/>
      <c r="E88" s="18"/>
      <c r="F88" s="18"/>
      <c r="G88" s="18"/>
      <c r="H88" s="18"/>
      <c r="I88" s="18"/>
      <c r="J88" s="18"/>
      <c r="K88" s="18"/>
      <c r="L88" s="18"/>
      <c r="M88" s="40">
        <f t="shared" ca="1" si="5"/>
        <v>2019</v>
      </c>
      <c r="N88" s="41">
        <f>Spielleistung!X88</f>
        <v>1</v>
      </c>
      <c r="O88" s="40">
        <f>IF(C88&lt;&gt;0,VLOOKUP(M88-J88,Eingabemaske!$B$9:$I$28,2),0)</f>
        <v>0</v>
      </c>
      <c r="P88" s="41">
        <f>Physis!T88</f>
        <v>1</v>
      </c>
      <c r="Q88" s="40">
        <f>IF(C88&lt;&gt;0,VLOOKUP(M88-J88,Eingabemaske!$B$9:$I$28,3),0)</f>
        <v>0</v>
      </c>
      <c r="R88" s="41">
        <f>'Mirwald-Methode'!E87</f>
        <v>1</v>
      </c>
      <c r="S88" s="40">
        <f>IF(C88&lt;&gt;0,VLOOKUP(M88-J88,Eingabemaske!$B$9:$I$28,4),0)</f>
        <v>0</v>
      </c>
      <c r="T88" s="41">
        <f>'Relative Age'!F87</f>
        <v>1</v>
      </c>
      <c r="U88" s="40">
        <f>IF(C88&lt;&gt;0,VLOOKUP(M88-J88,Eingabemaske!$B$9:$I$28,5),0)</f>
        <v>0</v>
      </c>
      <c r="V88" s="41">
        <f>Trainingsalter!E87</f>
        <v>1</v>
      </c>
      <c r="W88" s="40">
        <f>IF(C88&lt;&gt;0,VLOOKUP(M88-J88,Eingabemaske!$B$9:$I$28,6),0)</f>
        <v>0</v>
      </c>
      <c r="X88" s="41">
        <f>Trainingsaufwand!E87</f>
        <v>1</v>
      </c>
      <c r="Y88" s="40">
        <f>IF(C88&lt;&gt;0,VLOOKUP(M88-J88,Eingabemaske!$B$9:$I$28,7),0)</f>
        <v>0</v>
      </c>
      <c r="Z88" s="40">
        <f t="shared" si="6"/>
        <v>0</v>
      </c>
      <c r="AA88" s="40">
        <f t="shared" si="4"/>
        <v>1</v>
      </c>
      <c r="AB88" s="45"/>
      <c r="AC88" s="18"/>
      <c r="AD88" s="18"/>
      <c r="AE88" s="5"/>
    </row>
    <row r="89" spans="1:31">
      <c r="A89" s="18">
        <v>85</v>
      </c>
      <c r="B89" s="18"/>
      <c r="C89" s="18"/>
      <c r="D89" s="18"/>
      <c r="E89" s="18"/>
      <c r="F89" s="18"/>
      <c r="G89" s="18"/>
      <c r="H89" s="18"/>
      <c r="I89" s="18"/>
      <c r="J89" s="18"/>
      <c r="K89" s="18"/>
      <c r="L89" s="18"/>
      <c r="M89" s="40">
        <f t="shared" ca="1" si="5"/>
        <v>2019</v>
      </c>
      <c r="N89" s="41">
        <f>Spielleistung!X89</f>
        <v>1</v>
      </c>
      <c r="O89" s="40">
        <f>IF(C89&lt;&gt;0,VLOOKUP(M89-J89,Eingabemaske!$B$9:$I$28,2),0)</f>
        <v>0</v>
      </c>
      <c r="P89" s="41">
        <f>Physis!T89</f>
        <v>1</v>
      </c>
      <c r="Q89" s="40">
        <f>IF(C89&lt;&gt;0,VLOOKUP(M89-J89,Eingabemaske!$B$9:$I$28,3),0)</f>
        <v>0</v>
      </c>
      <c r="R89" s="41">
        <f>'Mirwald-Methode'!E88</f>
        <v>1</v>
      </c>
      <c r="S89" s="40">
        <f>IF(C89&lt;&gt;0,VLOOKUP(M89-J89,Eingabemaske!$B$9:$I$28,4),0)</f>
        <v>0</v>
      </c>
      <c r="T89" s="41">
        <f>'Relative Age'!F88</f>
        <v>1</v>
      </c>
      <c r="U89" s="40">
        <f>IF(C89&lt;&gt;0,VLOOKUP(M89-J89,Eingabemaske!$B$9:$I$28,5),0)</f>
        <v>0</v>
      </c>
      <c r="V89" s="41">
        <f>Trainingsalter!E88</f>
        <v>1</v>
      </c>
      <c r="W89" s="40">
        <f>IF(C89&lt;&gt;0,VLOOKUP(M89-J89,Eingabemaske!$B$9:$I$28,6),0)</f>
        <v>0</v>
      </c>
      <c r="X89" s="41">
        <f>Trainingsaufwand!E88</f>
        <v>1</v>
      </c>
      <c r="Y89" s="40">
        <f>IF(C89&lt;&gt;0,VLOOKUP(M89-J89,Eingabemaske!$B$9:$I$28,7),0)</f>
        <v>0</v>
      </c>
      <c r="Z89" s="40">
        <f t="shared" si="6"/>
        <v>0</v>
      </c>
      <c r="AA89" s="40">
        <f t="shared" si="4"/>
        <v>1</v>
      </c>
      <c r="AB89" s="45"/>
      <c r="AC89" s="18"/>
      <c r="AD89" s="18"/>
      <c r="AE89" s="5"/>
    </row>
    <row r="90" spans="1:31">
      <c r="A90" s="18">
        <v>86</v>
      </c>
      <c r="B90" s="18"/>
      <c r="C90" s="18"/>
      <c r="D90" s="18"/>
      <c r="E90" s="18"/>
      <c r="F90" s="18"/>
      <c r="G90" s="18"/>
      <c r="H90" s="18"/>
      <c r="I90" s="18"/>
      <c r="J90" s="18"/>
      <c r="K90" s="18"/>
      <c r="L90" s="18"/>
      <c r="M90" s="40">
        <f t="shared" ca="1" si="5"/>
        <v>2019</v>
      </c>
      <c r="N90" s="41">
        <f>Spielleistung!X90</f>
        <v>1</v>
      </c>
      <c r="O90" s="40">
        <f>IF(C90&lt;&gt;0,VLOOKUP(M90-J90,Eingabemaske!$B$9:$I$28,2),0)</f>
        <v>0</v>
      </c>
      <c r="P90" s="41">
        <f>Physis!T90</f>
        <v>1</v>
      </c>
      <c r="Q90" s="40">
        <f>IF(C90&lt;&gt;0,VLOOKUP(M90-J90,Eingabemaske!$B$9:$I$28,3),0)</f>
        <v>0</v>
      </c>
      <c r="R90" s="41">
        <f>'Mirwald-Methode'!E89</f>
        <v>1</v>
      </c>
      <c r="S90" s="40">
        <f>IF(C90&lt;&gt;0,VLOOKUP(M90-J90,Eingabemaske!$B$9:$I$28,4),0)</f>
        <v>0</v>
      </c>
      <c r="T90" s="41">
        <f>'Relative Age'!F89</f>
        <v>1</v>
      </c>
      <c r="U90" s="40">
        <f>IF(C90&lt;&gt;0,VLOOKUP(M90-J90,Eingabemaske!$B$9:$I$28,5),0)</f>
        <v>0</v>
      </c>
      <c r="V90" s="41">
        <f>Trainingsalter!E89</f>
        <v>1</v>
      </c>
      <c r="W90" s="40">
        <f>IF(C90&lt;&gt;0,VLOOKUP(M90-J90,Eingabemaske!$B$9:$I$28,6),0)</f>
        <v>0</v>
      </c>
      <c r="X90" s="41">
        <f>Trainingsaufwand!E89</f>
        <v>1</v>
      </c>
      <c r="Y90" s="40">
        <f>IF(C90&lt;&gt;0,VLOOKUP(M90-J90,Eingabemaske!$B$9:$I$28,7),0)</f>
        <v>0</v>
      </c>
      <c r="Z90" s="40">
        <f t="shared" si="6"/>
        <v>0</v>
      </c>
      <c r="AA90" s="40">
        <f t="shared" si="4"/>
        <v>1</v>
      </c>
      <c r="AB90" s="45"/>
      <c r="AC90" s="18"/>
      <c r="AD90" s="18"/>
      <c r="AE90" s="5"/>
    </row>
    <row r="91" spans="1:31">
      <c r="A91" s="18">
        <v>87</v>
      </c>
      <c r="B91" s="18"/>
      <c r="C91" s="18"/>
      <c r="D91" s="18"/>
      <c r="E91" s="18"/>
      <c r="F91" s="18"/>
      <c r="G91" s="18"/>
      <c r="H91" s="18"/>
      <c r="I91" s="18"/>
      <c r="J91" s="18"/>
      <c r="K91" s="18"/>
      <c r="L91" s="18"/>
      <c r="M91" s="40">
        <f t="shared" ca="1" si="5"/>
        <v>2019</v>
      </c>
      <c r="N91" s="41">
        <f>Spielleistung!X91</f>
        <v>1</v>
      </c>
      <c r="O91" s="40">
        <f>IF(C91&lt;&gt;0,VLOOKUP(M91-J91,Eingabemaske!$B$9:$I$28,2),0)</f>
        <v>0</v>
      </c>
      <c r="P91" s="41">
        <f>Physis!T91</f>
        <v>1</v>
      </c>
      <c r="Q91" s="40">
        <f>IF(C91&lt;&gt;0,VLOOKUP(M91-J91,Eingabemaske!$B$9:$I$28,3),0)</f>
        <v>0</v>
      </c>
      <c r="R91" s="41">
        <f>'Mirwald-Methode'!E90</f>
        <v>1</v>
      </c>
      <c r="S91" s="40">
        <f>IF(C91&lt;&gt;0,VLOOKUP(M91-J91,Eingabemaske!$B$9:$I$28,4),0)</f>
        <v>0</v>
      </c>
      <c r="T91" s="41">
        <f>'Relative Age'!F90</f>
        <v>1</v>
      </c>
      <c r="U91" s="40">
        <f>IF(C91&lt;&gt;0,VLOOKUP(M91-J91,Eingabemaske!$B$9:$I$28,5),0)</f>
        <v>0</v>
      </c>
      <c r="V91" s="41">
        <f>Trainingsalter!E90</f>
        <v>1</v>
      </c>
      <c r="W91" s="40">
        <f>IF(C91&lt;&gt;0,VLOOKUP(M91-J91,Eingabemaske!$B$9:$I$28,6),0)</f>
        <v>0</v>
      </c>
      <c r="X91" s="41">
        <f>Trainingsaufwand!E90</f>
        <v>1</v>
      </c>
      <c r="Y91" s="40">
        <f>IF(C91&lt;&gt;0,VLOOKUP(M91-J91,Eingabemaske!$B$9:$I$28,7),0)</f>
        <v>0</v>
      </c>
      <c r="Z91" s="40">
        <f t="shared" si="6"/>
        <v>0</v>
      </c>
      <c r="AA91" s="40">
        <f t="shared" si="4"/>
        <v>1</v>
      </c>
      <c r="AB91" s="45"/>
      <c r="AC91" s="18"/>
      <c r="AD91" s="18"/>
      <c r="AE91" s="5"/>
    </row>
    <row r="92" spans="1:31">
      <c r="A92" s="18">
        <v>88</v>
      </c>
      <c r="B92" s="18"/>
      <c r="C92" s="18"/>
      <c r="D92" s="18"/>
      <c r="E92" s="18"/>
      <c r="F92" s="18"/>
      <c r="G92" s="18"/>
      <c r="H92" s="18"/>
      <c r="I92" s="18"/>
      <c r="J92" s="18"/>
      <c r="K92" s="18"/>
      <c r="L92" s="18"/>
      <c r="M92" s="40">
        <f t="shared" ca="1" si="5"/>
        <v>2019</v>
      </c>
      <c r="N92" s="41">
        <f>Spielleistung!X92</f>
        <v>1</v>
      </c>
      <c r="O92" s="40">
        <f>IF(C92&lt;&gt;0,VLOOKUP(M92-J92,Eingabemaske!$B$9:$I$28,2),0)</f>
        <v>0</v>
      </c>
      <c r="P92" s="41">
        <f>Physis!T92</f>
        <v>1</v>
      </c>
      <c r="Q92" s="40">
        <f>IF(C92&lt;&gt;0,VLOOKUP(M92-J92,Eingabemaske!$B$9:$I$28,3),0)</f>
        <v>0</v>
      </c>
      <c r="R92" s="41">
        <f>'Mirwald-Methode'!E91</f>
        <v>1</v>
      </c>
      <c r="S92" s="40">
        <f>IF(C92&lt;&gt;0,VLOOKUP(M92-J92,Eingabemaske!$B$9:$I$28,4),0)</f>
        <v>0</v>
      </c>
      <c r="T92" s="41">
        <f>'Relative Age'!F91</f>
        <v>1</v>
      </c>
      <c r="U92" s="40">
        <f>IF(C92&lt;&gt;0,VLOOKUP(M92-J92,Eingabemaske!$B$9:$I$28,5),0)</f>
        <v>0</v>
      </c>
      <c r="V92" s="41">
        <f>Trainingsalter!E91</f>
        <v>1</v>
      </c>
      <c r="W92" s="40">
        <f>IF(C92&lt;&gt;0,VLOOKUP(M92-J92,Eingabemaske!$B$9:$I$28,6),0)</f>
        <v>0</v>
      </c>
      <c r="X92" s="41">
        <f>Trainingsaufwand!E91</f>
        <v>1</v>
      </c>
      <c r="Y92" s="40">
        <f>IF(C92&lt;&gt;0,VLOOKUP(M92-J92,Eingabemaske!$B$9:$I$28,7),0)</f>
        <v>0</v>
      </c>
      <c r="Z92" s="40">
        <f t="shared" si="6"/>
        <v>0</v>
      </c>
      <c r="AA92" s="40">
        <f t="shared" si="4"/>
        <v>1</v>
      </c>
      <c r="AB92" s="45"/>
      <c r="AC92" s="18"/>
      <c r="AD92" s="18"/>
      <c r="AE92" s="5"/>
    </row>
    <row r="93" spans="1:31">
      <c r="A93" s="18">
        <v>89</v>
      </c>
      <c r="B93" s="18"/>
      <c r="C93" s="18"/>
      <c r="D93" s="18"/>
      <c r="E93" s="18"/>
      <c r="F93" s="18"/>
      <c r="G93" s="18"/>
      <c r="H93" s="18"/>
      <c r="I93" s="18"/>
      <c r="J93" s="18"/>
      <c r="K93" s="18"/>
      <c r="L93" s="18"/>
      <c r="M93" s="40">
        <f t="shared" ca="1" si="5"/>
        <v>2019</v>
      </c>
      <c r="N93" s="41">
        <f>Spielleistung!X93</f>
        <v>1</v>
      </c>
      <c r="O93" s="40">
        <f>IF(C93&lt;&gt;0,VLOOKUP(M93-J93,Eingabemaske!$B$9:$I$28,2),0)</f>
        <v>0</v>
      </c>
      <c r="P93" s="41">
        <f>Physis!T93</f>
        <v>1</v>
      </c>
      <c r="Q93" s="40">
        <f>IF(C93&lt;&gt;0,VLOOKUP(M93-J93,Eingabemaske!$B$9:$I$28,3),0)</f>
        <v>0</v>
      </c>
      <c r="R93" s="41">
        <f>'Mirwald-Methode'!E92</f>
        <v>1</v>
      </c>
      <c r="S93" s="40">
        <f>IF(C93&lt;&gt;0,VLOOKUP(M93-J93,Eingabemaske!$B$9:$I$28,4),0)</f>
        <v>0</v>
      </c>
      <c r="T93" s="41">
        <f>'Relative Age'!F92</f>
        <v>1</v>
      </c>
      <c r="U93" s="40">
        <f>IF(C93&lt;&gt;0,VLOOKUP(M93-J93,Eingabemaske!$B$9:$I$28,5),0)</f>
        <v>0</v>
      </c>
      <c r="V93" s="41">
        <f>Trainingsalter!E92</f>
        <v>1</v>
      </c>
      <c r="W93" s="40">
        <f>IF(C93&lt;&gt;0,VLOOKUP(M93-J93,Eingabemaske!$B$9:$I$28,6),0)</f>
        <v>0</v>
      </c>
      <c r="X93" s="41">
        <f>Trainingsaufwand!E92</f>
        <v>1</v>
      </c>
      <c r="Y93" s="40">
        <f>IF(C93&lt;&gt;0,VLOOKUP(M93-J93,Eingabemaske!$B$9:$I$28,7),0)</f>
        <v>0</v>
      </c>
      <c r="Z93" s="40">
        <f t="shared" si="6"/>
        <v>0</v>
      </c>
      <c r="AA93" s="40">
        <f t="shared" si="4"/>
        <v>1</v>
      </c>
      <c r="AB93" s="45"/>
      <c r="AC93" s="18"/>
      <c r="AD93" s="18"/>
      <c r="AE93" s="5"/>
    </row>
    <row r="94" spans="1:31">
      <c r="A94" s="18">
        <v>90</v>
      </c>
      <c r="B94" s="18"/>
      <c r="C94" s="18"/>
      <c r="D94" s="18"/>
      <c r="E94" s="18"/>
      <c r="F94" s="18"/>
      <c r="G94" s="18"/>
      <c r="H94" s="18"/>
      <c r="I94" s="18"/>
      <c r="J94" s="18"/>
      <c r="K94" s="18"/>
      <c r="L94" s="18"/>
      <c r="M94" s="40">
        <f t="shared" ca="1" si="5"/>
        <v>2019</v>
      </c>
      <c r="N94" s="41">
        <f>Spielleistung!X94</f>
        <v>1</v>
      </c>
      <c r="O94" s="40">
        <f>IF(C94&lt;&gt;0,VLOOKUP(M94-J94,Eingabemaske!$B$9:$I$28,2),0)</f>
        <v>0</v>
      </c>
      <c r="P94" s="41">
        <f>Physis!T94</f>
        <v>1</v>
      </c>
      <c r="Q94" s="40">
        <f>IF(C94&lt;&gt;0,VLOOKUP(M94-J94,Eingabemaske!$B$9:$I$28,3),0)</f>
        <v>0</v>
      </c>
      <c r="R94" s="41">
        <f>'Mirwald-Methode'!E93</f>
        <v>1</v>
      </c>
      <c r="S94" s="40">
        <f>IF(C94&lt;&gt;0,VLOOKUP(M94-J94,Eingabemaske!$B$9:$I$28,4),0)</f>
        <v>0</v>
      </c>
      <c r="T94" s="41">
        <f>'Relative Age'!F93</f>
        <v>1</v>
      </c>
      <c r="U94" s="40">
        <f>IF(C94&lt;&gt;0,VLOOKUP(M94-J94,Eingabemaske!$B$9:$I$28,5),0)</f>
        <v>0</v>
      </c>
      <c r="V94" s="41">
        <f>Trainingsalter!E93</f>
        <v>1</v>
      </c>
      <c r="W94" s="40">
        <f>IF(C94&lt;&gt;0,VLOOKUP(M94-J94,Eingabemaske!$B$9:$I$28,6),0)</f>
        <v>0</v>
      </c>
      <c r="X94" s="41">
        <f>Trainingsaufwand!E93</f>
        <v>1</v>
      </c>
      <c r="Y94" s="40">
        <f>IF(C94&lt;&gt;0,VLOOKUP(M94-J94,Eingabemaske!$B$9:$I$28,7),0)</f>
        <v>0</v>
      </c>
      <c r="Z94" s="40">
        <f t="shared" si="6"/>
        <v>0</v>
      </c>
      <c r="AA94" s="40">
        <f t="shared" si="4"/>
        <v>1</v>
      </c>
      <c r="AB94" s="45"/>
      <c r="AC94" s="18"/>
      <c r="AD94" s="18"/>
      <c r="AE94" s="5"/>
    </row>
    <row r="95" spans="1:31">
      <c r="A95" s="18">
        <v>91</v>
      </c>
      <c r="B95" s="18"/>
      <c r="C95" s="18"/>
      <c r="D95" s="18"/>
      <c r="E95" s="18"/>
      <c r="F95" s="18"/>
      <c r="G95" s="18"/>
      <c r="H95" s="18"/>
      <c r="I95" s="18"/>
      <c r="J95" s="18"/>
      <c r="K95" s="18"/>
      <c r="L95" s="18"/>
      <c r="M95" s="40">
        <f t="shared" ca="1" si="5"/>
        <v>2019</v>
      </c>
      <c r="N95" s="41">
        <f>Spielleistung!X95</f>
        <v>1</v>
      </c>
      <c r="O95" s="40">
        <f>IF(C95&lt;&gt;0,VLOOKUP(M95-J95,Eingabemaske!$B$9:$I$28,2),0)</f>
        <v>0</v>
      </c>
      <c r="P95" s="41">
        <f>Physis!T95</f>
        <v>1</v>
      </c>
      <c r="Q95" s="40">
        <f>IF(C95&lt;&gt;0,VLOOKUP(M95-J95,Eingabemaske!$B$9:$I$28,3),0)</f>
        <v>0</v>
      </c>
      <c r="R95" s="41">
        <f>'Mirwald-Methode'!E94</f>
        <v>1</v>
      </c>
      <c r="S95" s="40">
        <f>IF(C95&lt;&gt;0,VLOOKUP(M95-J95,Eingabemaske!$B$9:$I$28,4),0)</f>
        <v>0</v>
      </c>
      <c r="T95" s="41">
        <f>'Relative Age'!F94</f>
        <v>1</v>
      </c>
      <c r="U95" s="40">
        <f>IF(C95&lt;&gt;0,VLOOKUP(M95-J95,Eingabemaske!$B$9:$I$28,5),0)</f>
        <v>0</v>
      </c>
      <c r="V95" s="41">
        <f>Trainingsalter!E94</f>
        <v>1</v>
      </c>
      <c r="W95" s="40">
        <f>IF(C95&lt;&gt;0,VLOOKUP(M95-J95,Eingabemaske!$B$9:$I$28,6),0)</f>
        <v>0</v>
      </c>
      <c r="X95" s="41">
        <f>Trainingsaufwand!E94</f>
        <v>1</v>
      </c>
      <c r="Y95" s="40">
        <f>IF(C95&lt;&gt;0,VLOOKUP(M95-J95,Eingabemaske!$B$9:$I$28,7),0)</f>
        <v>0</v>
      </c>
      <c r="Z95" s="40">
        <f t="shared" si="6"/>
        <v>0</v>
      </c>
      <c r="AA95" s="40">
        <f t="shared" si="4"/>
        <v>1</v>
      </c>
      <c r="AB95" s="45"/>
      <c r="AC95" s="18"/>
      <c r="AD95" s="18"/>
      <c r="AE95" s="5"/>
    </row>
    <row r="96" spans="1:31">
      <c r="A96" s="18">
        <v>92</v>
      </c>
      <c r="B96" s="18"/>
      <c r="C96" s="18"/>
      <c r="D96" s="18"/>
      <c r="E96" s="18"/>
      <c r="F96" s="18"/>
      <c r="G96" s="18"/>
      <c r="H96" s="18"/>
      <c r="I96" s="18"/>
      <c r="J96" s="18"/>
      <c r="K96" s="18"/>
      <c r="L96" s="18"/>
      <c r="M96" s="40">
        <f t="shared" ca="1" si="5"/>
        <v>2019</v>
      </c>
      <c r="N96" s="41">
        <f>Spielleistung!X96</f>
        <v>1</v>
      </c>
      <c r="O96" s="40">
        <f>IF(C96&lt;&gt;0,VLOOKUP(M96-J96,Eingabemaske!$B$9:$I$28,2),0)</f>
        <v>0</v>
      </c>
      <c r="P96" s="41">
        <f>Physis!T96</f>
        <v>1</v>
      </c>
      <c r="Q96" s="40">
        <f>IF(C96&lt;&gt;0,VLOOKUP(M96-J96,Eingabemaske!$B$9:$I$28,3),0)</f>
        <v>0</v>
      </c>
      <c r="R96" s="41">
        <f>'Mirwald-Methode'!E95</f>
        <v>1</v>
      </c>
      <c r="S96" s="40">
        <f>IF(C96&lt;&gt;0,VLOOKUP(M96-J96,Eingabemaske!$B$9:$I$28,4),0)</f>
        <v>0</v>
      </c>
      <c r="T96" s="41">
        <f>'Relative Age'!F95</f>
        <v>1</v>
      </c>
      <c r="U96" s="40">
        <f>IF(C96&lt;&gt;0,VLOOKUP(M96-J96,Eingabemaske!$B$9:$I$28,5),0)</f>
        <v>0</v>
      </c>
      <c r="V96" s="41">
        <f>Trainingsalter!E95</f>
        <v>1</v>
      </c>
      <c r="W96" s="40">
        <f>IF(C96&lt;&gt;0,VLOOKUP(M96-J96,Eingabemaske!$B$9:$I$28,6),0)</f>
        <v>0</v>
      </c>
      <c r="X96" s="41">
        <f>Trainingsaufwand!E95</f>
        <v>1</v>
      </c>
      <c r="Y96" s="40">
        <f>IF(C96&lt;&gt;0,VLOOKUP(M96-J96,Eingabemaske!$B$9:$I$28,7),0)</f>
        <v>0</v>
      </c>
      <c r="Z96" s="40">
        <f t="shared" si="6"/>
        <v>0</v>
      </c>
      <c r="AA96" s="40">
        <f t="shared" si="4"/>
        <v>1</v>
      </c>
      <c r="AB96" s="45"/>
      <c r="AC96" s="18"/>
      <c r="AD96" s="18"/>
      <c r="AE96" s="5"/>
    </row>
    <row r="97" spans="1:31">
      <c r="A97" s="18">
        <v>93</v>
      </c>
      <c r="B97" s="18"/>
      <c r="C97" s="18"/>
      <c r="D97" s="18"/>
      <c r="E97" s="18"/>
      <c r="F97" s="18"/>
      <c r="G97" s="18"/>
      <c r="H97" s="18"/>
      <c r="I97" s="18"/>
      <c r="J97" s="18"/>
      <c r="K97" s="18"/>
      <c r="L97" s="18"/>
      <c r="M97" s="40">
        <f t="shared" ca="1" si="5"/>
        <v>2019</v>
      </c>
      <c r="N97" s="41">
        <f>Spielleistung!X97</f>
        <v>1</v>
      </c>
      <c r="O97" s="40">
        <f>IF(C97&lt;&gt;0,VLOOKUP(M97-J97,Eingabemaske!$B$9:$I$28,2),0)</f>
        <v>0</v>
      </c>
      <c r="P97" s="41">
        <f>Physis!T97</f>
        <v>1</v>
      </c>
      <c r="Q97" s="40">
        <f>IF(C97&lt;&gt;0,VLOOKUP(M97-J97,Eingabemaske!$B$9:$I$28,3),0)</f>
        <v>0</v>
      </c>
      <c r="R97" s="41">
        <f>'Mirwald-Methode'!E96</f>
        <v>1</v>
      </c>
      <c r="S97" s="40">
        <f>IF(C97&lt;&gt;0,VLOOKUP(M97-J97,Eingabemaske!$B$9:$I$28,4),0)</f>
        <v>0</v>
      </c>
      <c r="T97" s="41">
        <f>'Relative Age'!F96</f>
        <v>1</v>
      </c>
      <c r="U97" s="40">
        <f>IF(C97&lt;&gt;0,VLOOKUP(M97-J97,Eingabemaske!$B$9:$I$28,5),0)</f>
        <v>0</v>
      </c>
      <c r="V97" s="41">
        <f>Trainingsalter!E96</f>
        <v>1</v>
      </c>
      <c r="W97" s="40">
        <f>IF(C97&lt;&gt;0,VLOOKUP(M97-J97,Eingabemaske!$B$9:$I$28,6),0)</f>
        <v>0</v>
      </c>
      <c r="X97" s="41">
        <f>Trainingsaufwand!E96</f>
        <v>1</v>
      </c>
      <c r="Y97" s="40">
        <f>IF(C97&lt;&gt;0,VLOOKUP(M97-J97,Eingabemaske!$B$9:$I$28,7),0)</f>
        <v>0</v>
      </c>
      <c r="Z97" s="40">
        <f t="shared" si="6"/>
        <v>0</v>
      </c>
      <c r="AA97" s="40">
        <f t="shared" si="4"/>
        <v>1</v>
      </c>
      <c r="AB97" s="45"/>
      <c r="AC97" s="18"/>
      <c r="AD97" s="18"/>
      <c r="AE97" s="5"/>
    </row>
    <row r="98" spans="1:31">
      <c r="A98" s="18">
        <v>94</v>
      </c>
      <c r="B98" s="18"/>
      <c r="C98" s="18"/>
      <c r="D98" s="18"/>
      <c r="E98" s="18"/>
      <c r="F98" s="18"/>
      <c r="G98" s="18"/>
      <c r="H98" s="18"/>
      <c r="I98" s="18"/>
      <c r="J98" s="18"/>
      <c r="K98" s="18"/>
      <c r="L98" s="18"/>
      <c r="M98" s="40">
        <f t="shared" ca="1" si="5"/>
        <v>2019</v>
      </c>
      <c r="N98" s="41">
        <f>Spielleistung!X98</f>
        <v>1</v>
      </c>
      <c r="O98" s="40">
        <f>IF(C98&lt;&gt;0,VLOOKUP(M98-J98,Eingabemaske!$B$9:$I$28,2),0)</f>
        <v>0</v>
      </c>
      <c r="P98" s="41">
        <f>Physis!T98</f>
        <v>1</v>
      </c>
      <c r="Q98" s="40">
        <f>IF(C98&lt;&gt;0,VLOOKUP(M98-J98,Eingabemaske!$B$9:$I$28,3),0)</f>
        <v>0</v>
      </c>
      <c r="R98" s="41">
        <f>'Mirwald-Methode'!E97</f>
        <v>1</v>
      </c>
      <c r="S98" s="40">
        <f>IF(C98&lt;&gt;0,VLOOKUP(M98-J98,Eingabemaske!$B$9:$I$28,4),0)</f>
        <v>0</v>
      </c>
      <c r="T98" s="41">
        <f>'Relative Age'!F97</f>
        <v>1</v>
      </c>
      <c r="U98" s="40">
        <f>IF(C98&lt;&gt;0,VLOOKUP(M98-J98,Eingabemaske!$B$9:$I$28,5),0)</f>
        <v>0</v>
      </c>
      <c r="V98" s="41">
        <f>Trainingsalter!E97</f>
        <v>1</v>
      </c>
      <c r="W98" s="40">
        <f>IF(C98&lt;&gt;0,VLOOKUP(M98-J98,Eingabemaske!$B$9:$I$28,6),0)</f>
        <v>0</v>
      </c>
      <c r="X98" s="41">
        <f>Trainingsaufwand!E97</f>
        <v>1</v>
      </c>
      <c r="Y98" s="40">
        <f>IF(C98&lt;&gt;0,VLOOKUP(M98-J98,Eingabemaske!$B$9:$I$28,7),0)</f>
        <v>0</v>
      </c>
      <c r="Z98" s="40">
        <f t="shared" si="6"/>
        <v>0</v>
      </c>
      <c r="AA98" s="40">
        <f t="shared" si="4"/>
        <v>1</v>
      </c>
      <c r="AB98" s="45"/>
      <c r="AC98" s="18"/>
      <c r="AD98" s="18"/>
      <c r="AE98" s="5"/>
    </row>
    <row r="99" spans="1:31">
      <c r="A99" s="18">
        <v>95</v>
      </c>
      <c r="B99" s="18"/>
      <c r="C99" s="18"/>
      <c r="D99" s="18"/>
      <c r="E99" s="18"/>
      <c r="F99" s="18"/>
      <c r="G99" s="18"/>
      <c r="H99" s="18"/>
      <c r="I99" s="18"/>
      <c r="J99" s="18"/>
      <c r="K99" s="18"/>
      <c r="L99" s="18"/>
      <c r="M99" s="40">
        <f t="shared" ca="1" si="5"/>
        <v>2019</v>
      </c>
      <c r="N99" s="41">
        <f>Spielleistung!X99</f>
        <v>1</v>
      </c>
      <c r="O99" s="40">
        <f>IF(C99&lt;&gt;0,VLOOKUP(M99-J99,Eingabemaske!$B$9:$I$28,2),0)</f>
        <v>0</v>
      </c>
      <c r="P99" s="41">
        <f>Physis!T99</f>
        <v>1</v>
      </c>
      <c r="Q99" s="40">
        <f>IF(C99&lt;&gt;0,VLOOKUP(M99-J99,Eingabemaske!$B$9:$I$28,3),0)</f>
        <v>0</v>
      </c>
      <c r="R99" s="41">
        <f>'Mirwald-Methode'!E98</f>
        <v>1</v>
      </c>
      <c r="S99" s="40">
        <f>IF(C99&lt;&gt;0,VLOOKUP(M99-J99,Eingabemaske!$B$9:$I$28,4),0)</f>
        <v>0</v>
      </c>
      <c r="T99" s="41">
        <f>'Relative Age'!F98</f>
        <v>1</v>
      </c>
      <c r="U99" s="40">
        <f>IF(C99&lt;&gt;0,VLOOKUP(M99-J99,Eingabemaske!$B$9:$I$28,5),0)</f>
        <v>0</v>
      </c>
      <c r="V99" s="41">
        <f>Trainingsalter!E98</f>
        <v>1</v>
      </c>
      <c r="W99" s="40">
        <f>IF(C99&lt;&gt;0,VLOOKUP(M99-J99,Eingabemaske!$B$9:$I$28,6),0)</f>
        <v>0</v>
      </c>
      <c r="X99" s="41">
        <f>Trainingsaufwand!E98</f>
        <v>1</v>
      </c>
      <c r="Y99" s="40">
        <f>IF(C99&lt;&gt;0,VLOOKUP(M99-J99,Eingabemaske!$B$9:$I$28,7),0)</f>
        <v>0</v>
      </c>
      <c r="Z99" s="40">
        <f t="shared" si="6"/>
        <v>0</v>
      </c>
      <c r="AA99" s="40">
        <f t="shared" si="4"/>
        <v>1</v>
      </c>
      <c r="AB99" s="45"/>
      <c r="AC99" s="18"/>
      <c r="AD99" s="18"/>
      <c r="AE99" s="5"/>
    </row>
    <row r="100" spans="1:31">
      <c r="A100" s="18">
        <v>96</v>
      </c>
      <c r="B100" s="18"/>
      <c r="C100" s="18"/>
      <c r="D100" s="18"/>
      <c r="E100" s="18"/>
      <c r="F100" s="18"/>
      <c r="G100" s="18"/>
      <c r="H100" s="18"/>
      <c r="I100" s="18"/>
      <c r="J100" s="18"/>
      <c r="K100" s="18"/>
      <c r="L100" s="18"/>
      <c r="M100" s="40">
        <f t="shared" ca="1" si="5"/>
        <v>2019</v>
      </c>
      <c r="N100" s="41">
        <f>Spielleistung!X100</f>
        <v>1</v>
      </c>
      <c r="O100" s="40">
        <f>IF(C100&lt;&gt;0,VLOOKUP(M100-J100,Eingabemaske!$B$9:$I$28,2),0)</f>
        <v>0</v>
      </c>
      <c r="P100" s="41">
        <f>Physis!T100</f>
        <v>1</v>
      </c>
      <c r="Q100" s="40">
        <f>IF(C100&lt;&gt;0,VLOOKUP(M100-J100,Eingabemaske!$B$9:$I$28,3),0)</f>
        <v>0</v>
      </c>
      <c r="R100" s="41">
        <f>'Mirwald-Methode'!E99</f>
        <v>1</v>
      </c>
      <c r="S100" s="40">
        <f>IF(C100&lt;&gt;0,VLOOKUP(M100-J100,Eingabemaske!$B$9:$I$28,4),0)</f>
        <v>0</v>
      </c>
      <c r="T100" s="41">
        <f>'Relative Age'!F99</f>
        <v>1</v>
      </c>
      <c r="U100" s="40">
        <f>IF(C100&lt;&gt;0,VLOOKUP(M100-J100,Eingabemaske!$B$9:$I$28,5),0)</f>
        <v>0</v>
      </c>
      <c r="V100" s="41">
        <f>Trainingsalter!E99</f>
        <v>1</v>
      </c>
      <c r="W100" s="40">
        <f>IF(C100&lt;&gt;0,VLOOKUP(M100-J100,Eingabemaske!$B$9:$I$28,6),0)</f>
        <v>0</v>
      </c>
      <c r="X100" s="41">
        <f>Trainingsaufwand!E99</f>
        <v>1</v>
      </c>
      <c r="Y100" s="40">
        <f>IF(C100&lt;&gt;0,VLOOKUP(M100-J100,Eingabemaske!$B$9:$I$28,7),0)</f>
        <v>0</v>
      </c>
      <c r="Z100" s="40">
        <f t="shared" si="6"/>
        <v>0</v>
      </c>
      <c r="AA100" s="40">
        <f t="shared" si="4"/>
        <v>1</v>
      </c>
      <c r="AB100" s="45"/>
      <c r="AC100" s="18"/>
      <c r="AD100" s="18"/>
      <c r="AE100" s="5"/>
    </row>
    <row r="101" spans="1:31">
      <c r="A101" s="18">
        <v>97</v>
      </c>
      <c r="B101" s="18"/>
      <c r="C101" s="18"/>
      <c r="D101" s="18"/>
      <c r="E101" s="18"/>
      <c r="F101" s="18"/>
      <c r="G101" s="18"/>
      <c r="H101" s="18"/>
      <c r="I101" s="18"/>
      <c r="J101" s="18"/>
      <c r="K101" s="18"/>
      <c r="L101" s="18"/>
      <c r="M101" s="40">
        <f t="shared" ca="1" si="5"/>
        <v>2019</v>
      </c>
      <c r="N101" s="41">
        <f>Spielleistung!X101</f>
        <v>1</v>
      </c>
      <c r="O101" s="40">
        <f>IF(C101&lt;&gt;0,VLOOKUP(M101-J101,Eingabemaske!$B$9:$I$28,2),0)</f>
        <v>0</v>
      </c>
      <c r="P101" s="41">
        <f>Physis!T101</f>
        <v>1</v>
      </c>
      <c r="Q101" s="40">
        <f>IF(C101&lt;&gt;0,VLOOKUP(M101-J101,Eingabemaske!$B$9:$I$28,3),0)</f>
        <v>0</v>
      </c>
      <c r="R101" s="41">
        <f>'Mirwald-Methode'!E100</f>
        <v>1</v>
      </c>
      <c r="S101" s="40">
        <f>IF(C101&lt;&gt;0,VLOOKUP(M101-J101,Eingabemaske!$B$9:$I$28,4),0)</f>
        <v>0</v>
      </c>
      <c r="T101" s="41">
        <f>'Relative Age'!F100</f>
        <v>1</v>
      </c>
      <c r="U101" s="40">
        <f>IF(C101&lt;&gt;0,VLOOKUP(M101-J101,Eingabemaske!$B$9:$I$28,5),0)</f>
        <v>0</v>
      </c>
      <c r="V101" s="41">
        <f>Trainingsalter!E100</f>
        <v>1</v>
      </c>
      <c r="W101" s="40">
        <f>IF(C101&lt;&gt;0,VLOOKUP(M101-J101,Eingabemaske!$B$9:$I$28,6),0)</f>
        <v>0</v>
      </c>
      <c r="X101" s="41">
        <f>Trainingsaufwand!E100</f>
        <v>1</v>
      </c>
      <c r="Y101" s="40">
        <f>IF(C101&lt;&gt;0,VLOOKUP(M101-J101,Eingabemaske!$B$9:$I$28,7),0)</f>
        <v>0</v>
      </c>
      <c r="Z101" s="40">
        <f t="shared" si="6"/>
        <v>0</v>
      </c>
      <c r="AA101" s="40">
        <f t="shared" ref="AA101:AA132" si="7">RANK(Z101,$Z$5:$Z$171)</f>
        <v>1</v>
      </c>
      <c r="AB101" s="45"/>
      <c r="AC101" s="18"/>
      <c r="AD101" s="18"/>
      <c r="AE101" s="5"/>
    </row>
    <row r="102" spans="1:31">
      <c r="A102" s="18">
        <v>98</v>
      </c>
      <c r="B102" s="18"/>
      <c r="C102" s="18"/>
      <c r="D102" s="18"/>
      <c r="E102" s="18"/>
      <c r="F102" s="18"/>
      <c r="G102" s="18"/>
      <c r="H102" s="18"/>
      <c r="I102" s="18"/>
      <c r="J102" s="18"/>
      <c r="K102" s="18"/>
      <c r="L102" s="18"/>
      <c r="M102" s="40">
        <f t="shared" ca="1" si="5"/>
        <v>2019</v>
      </c>
      <c r="N102" s="41">
        <f>Spielleistung!X102</f>
        <v>1</v>
      </c>
      <c r="O102" s="40">
        <f>IF(C102&lt;&gt;0,VLOOKUP(M102-J102,Eingabemaske!$B$9:$I$28,2),0)</f>
        <v>0</v>
      </c>
      <c r="P102" s="41">
        <f>Physis!T102</f>
        <v>1</v>
      </c>
      <c r="Q102" s="40">
        <f>IF(C102&lt;&gt;0,VLOOKUP(M102-J102,Eingabemaske!$B$9:$I$28,3),0)</f>
        <v>0</v>
      </c>
      <c r="R102" s="41">
        <f>'Mirwald-Methode'!E101</f>
        <v>1</v>
      </c>
      <c r="S102" s="40">
        <f>IF(C102&lt;&gt;0,VLOOKUP(M102-J102,Eingabemaske!$B$9:$I$28,4),0)</f>
        <v>0</v>
      </c>
      <c r="T102" s="41">
        <f>'Relative Age'!F101</f>
        <v>1</v>
      </c>
      <c r="U102" s="40">
        <f>IF(C102&lt;&gt;0,VLOOKUP(M102-J102,Eingabemaske!$B$9:$I$28,5),0)</f>
        <v>0</v>
      </c>
      <c r="V102" s="41">
        <f>Trainingsalter!E101</f>
        <v>1</v>
      </c>
      <c r="W102" s="40">
        <f>IF(C102&lt;&gt;0,VLOOKUP(M102-J102,Eingabemaske!$B$9:$I$28,6),0)</f>
        <v>0</v>
      </c>
      <c r="X102" s="41">
        <f>Trainingsaufwand!E101</f>
        <v>1</v>
      </c>
      <c r="Y102" s="40">
        <f>IF(C102&lt;&gt;0,VLOOKUP(M102-J102,Eingabemaske!$B$9:$I$28,7),0)</f>
        <v>0</v>
      </c>
      <c r="Z102" s="40">
        <f t="shared" si="6"/>
        <v>0</v>
      </c>
      <c r="AA102" s="40">
        <f t="shared" si="7"/>
        <v>1</v>
      </c>
      <c r="AB102" s="45"/>
      <c r="AC102" s="18"/>
      <c r="AD102" s="18"/>
      <c r="AE102" s="5"/>
    </row>
    <row r="103" spans="1:31">
      <c r="A103" s="18">
        <v>99</v>
      </c>
      <c r="B103" s="18"/>
      <c r="C103" s="18"/>
      <c r="D103" s="18"/>
      <c r="E103" s="18"/>
      <c r="F103" s="18"/>
      <c r="G103" s="18"/>
      <c r="H103" s="18"/>
      <c r="I103" s="18"/>
      <c r="J103" s="18"/>
      <c r="K103" s="18"/>
      <c r="L103" s="18"/>
      <c r="M103" s="40">
        <f t="shared" ca="1" si="5"/>
        <v>2019</v>
      </c>
      <c r="N103" s="41">
        <f>Spielleistung!X103</f>
        <v>1</v>
      </c>
      <c r="O103" s="40">
        <f>IF(C103&lt;&gt;0,VLOOKUP(M103-J103,Eingabemaske!$B$9:$I$28,2),0)</f>
        <v>0</v>
      </c>
      <c r="P103" s="41">
        <f>Physis!T103</f>
        <v>1</v>
      </c>
      <c r="Q103" s="40">
        <f>IF(C103&lt;&gt;0,VLOOKUP(M103-J103,Eingabemaske!$B$9:$I$28,3),0)</f>
        <v>0</v>
      </c>
      <c r="R103" s="41">
        <f>'Mirwald-Methode'!E102</f>
        <v>1</v>
      </c>
      <c r="S103" s="40">
        <f>IF(C103&lt;&gt;0,VLOOKUP(M103-J103,Eingabemaske!$B$9:$I$28,4),0)</f>
        <v>0</v>
      </c>
      <c r="T103" s="41">
        <f>'Relative Age'!F102</f>
        <v>1</v>
      </c>
      <c r="U103" s="40">
        <f>IF(C103&lt;&gt;0,VLOOKUP(M103-J103,Eingabemaske!$B$9:$I$28,5),0)</f>
        <v>0</v>
      </c>
      <c r="V103" s="41">
        <f>Trainingsalter!E102</f>
        <v>1</v>
      </c>
      <c r="W103" s="40">
        <f>IF(C103&lt;&gt;0,VLOOKUP(M103-J103,Eingabemaske!$B$9:$I$28,6),0)</f>
        <v>0</v>
      </c>
      <c r="X103" s="41">
        <f>Trainingsaufwand!E102</f>
        <v>1</v>
      </c>
      <c r="Y103" s="40">
        <f>IF(C103&lt;&gt;0,VLOOKUP(M103-J103,Eingabemaske!$B$9:$I$28,7),0)</f>
        <v>0</v>
      </c>
      <c r="Z103" s="40">
        <f t="shared" si="6"/>
        <v>0</v>
      </c>
      <c r="AA103" s="40">
        <f t="shared" si="7"/>
        <v>1</v>
      </c>
      <c r="AB103" s="45"/>
      <c r="AC103" s="18"/>
      <c r="AD103" s="18"/>
      <c r="AE103" s="5"/>
    </row>
    <row r="104" spans="1:31">
      <c r="A104" s="18">
        <v>100</v>
      </c>
      <c r="B104" s="18"/>
      <c r="C104" s="18"/>
      <c r="D104" s="18"/>
      <c r="E104" s="18"/>
      <c r="F104" s="18"/>
      <c r="G104" s="18"/>
      <c r="H104" s="18"/>
      <c r="I104" s="18"/>
      <c r="J104" s="18"/>
      <c r="K104" s="18"/>
      <c r="L104" s="18"/>
      <c r="M104" s="40">
        <f t="shared" ca="1" si="5"/>
        <v>2019</v>
      </c>
      <c r="N104" s="41">
        <f>Spielleistung!X104</f>
        <v>1</v>
      </c>
      <c r="O104" s="40">
        <f>IF(C104&lt;&gt;0,VLOOKUP(M104-J104,Eingabemaske!$B$9:$I$28,2),0)</f>
        <v>0</v>
      </c>
      <c r="P104" s="41">
        <f>Physis!T104</f>
        <v>1</v>
      </c>
      <c r="Q104" s="40">
        <f>IF(C104&lt;&gt;0,VLOOKUP(M104-J104,Eingabemaske!$B$9:$I$28,3),0)</f>
        <v>0</v>
      </c>
      <c r="R104" s="41">
        <f>'Mirwald-Methode'!E103</f>
        <v>1</v>
      </c>
      <c r="S104" s="40">
        <f>IF(C104&lt;&gt;0,VLOOKUP(M104-J104,Eingabemaske!$B$9:$I$28,4),0)</f>
        <v>0</v>
      </c>
      <c r="T104" s="41">
        <f>'Relative Age'!F103</f>
        <v>1</v>
      </c>
      <c r="U104" s="40">
        <f>IF(C104&lt;&gt;0,VLOOKUP(M104-J104,Eingabemaske!$B$9:$I$28,5),0)</f>
        <v>0</v>
      </c>
      <c r="V104" s="41">
        <f>Trainingsalter!E103</f>
        <v>1</v>
      </c>
      <c r="W104" s="40">
        <f>IF(C104&lt;&gt;0,VLOOKUP(M104-J104,Eingabemaske!$B$9:$I$28,6),0)</f>
        <v>0</v>
      </c>
      <c r="X104" s="41">
        <f>Trainingsaufwand!E103</f>
        <v>1</v>
      </c>
      <c r="Y104" s="40">
        <f>IF(C104&lt;&gt;0,VLOOKUP(M104-J104,Eingabemaske!$B$9:$I$28,7),0)</f>
        <v>0</v>
      </c>
      <c r="Z104" s="40">
        <f t="shared" si="6"/>
        <v>0</v>
      </c>
      <c r="AA104" s="40">
        <f t="shared" si="7"/>
        <v>1</v>
      </c>
      <c r="AB104" s="45"/>
      <c r="AC104" s="18"/>
      <c r="AD104" s="18"/>
      <c r="AE104" s="5"/>
    </row>
    <row r="105" spans="1:31">
      <c r="A105" s="18">
        <v>101</v>
      </c>
      <c r="B105" s="18"/>
      <c r="C105" s="18"/>
      <c r="D105" s="18"/>
      <c r="E105" s="18"/>
      <c r="F105" s="18"/>
      <c r="G105" s="18"/>
      <c r="H105" s="18"/>
      <c r="I105" s="18"/>
      <c r="J105" s="18"/>
      <c r="K105" s="18"/>
      <c r="L105" s="18"/>
      <c r="M105" s="40">
        <f t="shared" ca="1" si="5"/>
        <v>2019</v>
      </c>
      <c r="N105" s="41">
        <f>Spielleistung!X105</f>
        <v>1</v>
      </c>
      <c r="O105" s="40">
        <f>IF(C105&lt;&gt;0,VLOOKUP(M105-J105,Eingabemaske!$B$9:$I$28,2),0)</f>
        <v>0</v>
      </c>
      <c r="P105" s="41">
        <f>Physis!T105</f>
        <v>1</v>
      </c>
      <c r="Q105" s="40">
        <f>IF(C105&lt;&gt;0,VLOOKUP(M105-J105,Eingabemaske!$B$9:$I$28,3),0)</f>
        <v>0</v>
      </c>
      <c r="R105" s="41">
        <f>'Mirwald-Methode'!E104</f>
        <v>1</v>
      </c>
      <c r="S105" s="40">
        <f>IF(C105&lt;&gt;0,VLOOKUP(M105-J105,Eingabemaske!$B$9:$I$28,4),0)</f>
        <v>0</v>
      </c>
      <c r="T105" s="41">
        <f>'Relative Age'!F104</f>
        <v>1</v>
      </c>
      <c r="U105" s="40">
        <f>IF(C105&lt;&gt;0,VLOOKUP(M105-J105,Eingabemaske!$B$9:$I$28,5),0)</f>
        <v>0</v>
      </c>
      <c r="V105" s="41">
        <f>Trainingsalter!E104</f>
        <v>1</v>
      </c>
      <c r="W105" s="40">
        <f>IF(C105&lt;&gt;0,VLOOKUP(M105-J105,Eingabemaske!$B$9:$I$28,6),0)</f>
        <v>0</v>
      </c>
      <c r="X105" s="41">
        <f>Trainingsaufwand!E104</f>
        <v>1</v>
      </c>
      <c r="Y105" s="40">
        <f>IF(C105&lt;&gt;0,VLOOKUP(M105-J105,Eingabemaske!$B$9:$I$28,7),0)</f>
        <v>0</v>
      </c>
      <c r="Z105" s="40">
        <f t="shared" si="6"/>
        <v>0</v>
      </c>
      <c r="AA105" s="40">
        <f t="shared" si="7"/>
        <v>1</v>
      </c>
      <c r="AB105" s="45"/>
      <c r="AC105" s="18"/>
      <c r="AD105" s="18"/>
      <c r="AE105" s="5"/>
    </row>
    <row r="106" spans="1:31">
      <c r="A106" s="18">
        <v>102</v>
      </c>
      <c r="B106" s="18"/>
      <c r="C106" s="18"/>
      <c r="D106" s="18"/>
      <c r="E106" s="18"/>
      <c r="F106" s="18"/>
      <c r="G106" s="18"/>
      <c r="H106" s="18"/>
      <c r="I106" s="18"/>
      <c r="J106" s="18"/>
      <c r="K106" s="18"/>
      <c r="L106" s="18"/>
      <c r="M106" s="40">
        <f t="shared" ca="1" si="5"/>
        <v>2019</v>
      </c>
      <c r="N106" s="41">
        <f>Spielleistung!X106</f>
        <v>1</v>
      </c>
      <c r="O106" s="40">
        <f>IF(C106&lt;&gt;0,VLOOKUP(M106-J106,Eingabemaske!$B$9:$I$28,2),0)</f>
        <v>0</v>
      </c>
      <c r="P106" s="41">
        <f>Physis!T106</f>
        <v>1</v>
      </c>
      <c r="Q106" s="40">
        <f>IF(C106&lt;&gt;0,VLOOKUP(M106-J106,Eingabemaske!$B$9:$I$28,3),0)</f>
        <v>0</v>
      </c>
      <c r="R106" s="41">
        <f>'Mirwald-Methode'!E105</f>
        <v>1</v>
      </c>
      <c r="S106" s="40">
        <f>IF(C106&lt;&gt;0,VLOOKUP(M106-J106,Eingabemaske!$B$9:$I$28,4),0)</f>
        <v>0</v>
      </c>
      <c r="T106" s="41">
        <f>'Relative Age'!F105</f>
        <v>1</v>
      </c>
      <c r="U106" s="40">
        <f>IF(C106&lt;&gt;0,VLOOKUP(M106-J106,Eingabemaske!$B$9:$I$28,5),0)</f>
        <v>0</v>
      </c>
      <c r="V106" s="41">
        <f>Trainingsalter!E105</f>
        <v>1</v>
      </c>
      <c r="W106" s="40">
        <f>IF(C106&lt;&gt;0,VLOOKUP(M106-J106,Eingabemaske!$B$9:$I$28,6),0)</f>
        <v>0</v>
      </c>
      <c r="X106" s="41">
        <f>Trainingsaufwand!E105</f>
        <v>1</v>
      </c>
      <c r="Y106" s="40">
        <f>IF(C106&lt;&gt;0,VLOOKUP(M106-J106,Eingabemaske!$B$9:$I$28,7),0)</f>
        <v>0</v>
      </c>
      <c r="Z106" s="40">
        <f t="shared" si="6"/>
        <v>0</v>
      </c>
      <c r="AA106" s="40">
        <f t="shared" si="7"/>
        <v>1</v>
      </c>
      <c r="AB106" s="45"/>
      <c r="AC106" s="18"/>
      <c r="AD106" s="18"/>
      <c r="AE106" s="5"/>
    </row>
    <row r="107" spans="1:31">
      <c r="A107" s="18">
        <v>103</v>
      </c>
      <c r="B107" s="18"/>
      <c r="C107" s="18"/>
      <c r="D107" s="18"/>
      <c r="E107" s="18"/>
      <c r="F107" s="18"/>
      <c r="G107" s="18"/>
      <c r="H107" s="18"/>
      <c r="I107" s="18"/>
      <c r="J107" s="18"/>
      <c r="K107" s="18"/>
      <c r="L107" s="18"/>
      <c r="M107" s="40">
        <f t="shared" ca="1" si="5"/>
        <v>2019</v>
      </c>
      <c r="N107" s="41">
        <f>Spielleistung!X107</f>
        <v>1</v>
      </c>
      <c r="O107" s="40">
        <f>IF(C107&lt;&gt;0,VLOOKUP(M107-J107,Eingabemaske!$B$9:$I$28,2),0)</f>
        <v>0</v>
      </c>
      <c r="P107" s="41">
        <f>Physis!T107</f>
        <v>1</v>
      </c>
      <c r="Q107" s="40">
        <f>IF(C107&lt;&gt;0,VLOOKUP(M107-J107,Eingabemaske!$B$9:$I$28,3),0)</f>
        <v>0</v>
      </c>
      <c r="R107" s="41">
        <f>'Mirwald-Methode'!E106</f>
        <v>1</v>
      </c>
      <c r="S107" s="40">
        <f>IF(C107&lt;&gt;0,VLOOKUP(M107-J107,Eingabemaske!$B$9:$I$28,4),0)</f>
        <v>0</v>
      </c>
      <c r="T107" s="41">
        <f>'Relative Age'!F106</f>
        <v>1</v>
      </c>
      <c r="U107" s="40">
        <f>IF(C107&lt;&gt;0,VLOOKUP(M107-J107,Eingabemaske!$B$9:$I$28,5),0)</f>
        <v>0</v>
      </c>
      <c r="V107" s="41">
        <f>Trainingsalter!E106</f>
        <v>1</v>
      </c>
      <c r="W107" s="40">
        <f>IF(C107&lt;&gt;0,VLOOKUP(M107-J107,Eingabemaske!$B$9:$I$28,6),0)</f>
        <v>0</v>
      </c>
      <c r="X107" s="41">
        <f>Trainingsaufwand!E106</f>
        <v>1</v>
      </c>
      <c r="Y107" s="40">
        <f>IF(C107&lt;&gt;0,VLOOKUP(M107-J107,Eingabemaske!$B$9:$I$28,7),0)</f>
        <v>0</v>
      </c>
      <c r="Z107" s="40">
        <f t="shared" si="6"/>
        <v>0</v>
      </c>
      <c r="AA107" s="40">
        <f t="shared" si="7"/>
        <v>1</v>
      </c>
      <c r="AB107" s="45"/>
      <c r="AC107" s="18"/>
      <c r="AD107" s="18"/>
      <c r="AE107" s="5"/>
    </row>
    <row r="108" spans="1:31">
      <c r="A108" s="18">
        <v>104</v>
      </c>
      <c r="B108" s="18"/>
      <c r="C108" s="18"/>
      <c r="D108" s="18"/>
      <c r="E108" s="18"/>
      <c r="F108" s="18"/>
      <c r="G108" s="18"/>
      <c r="H108" s="18"/>
      <c r="I108" s="18"/>
      <c r="J108" s="18"/>
      <c r="K108" s="18"/>
      <c r="L108" s="18"/>
      <c r="M108" s="40">
        <f t="shared" ca="1" si="5"/>
        <v>2019</v>
      </c>
      <c r="N108" s="41">
        <f>Spielleistung!X108</f>
        <v>1</v>
      </c>
      <c r="O108" s="40">
        <f>IF(C108&lt;&gt;0,VLOOKUP(M108-J108,Eingabemaske!$B$9:$I$28,2),0)</f>
        <v>0</v>
      </c>
      <c r="P108" s="41">
        <f>Physis!T108</f>
        <v>1</v>
      </c>
      <c r="Q108" s="40">
        <f>IF(C108&lt;&gt;0,VLOOKUP(M108-J108,Eingabemaske!$B$9:$I$28,3),0)</f>
        <v>0</v>
      </c>
      <c r="R108" s="41">
        <f>'Mirwald-Methode'!E107</f>
        <v>1</v>
      </c>
      <c r="S108" s="40">
        <f>IF(C108&lt;&gt;0,VLOOKUP(M108-J108,Eingabemaske!$B$9:$I$28,4),0)</f>
        <v>0</v>
      </c>
      <c r="T108" s="41">
        <f>'Relative Age'!F107</f>
        <v>1</v>
      </c>
      <c r="U108" s="40">
        <f>IF(C108&lt;&gt;0,VLOOKUP(M108-J108,Eingabemaske!$B$9:$I$28,5),0)</f>
        <v>0</v>
      </c>
      <c r="V108" s="41">
        <f>Trainingsalter!E107</f>
        <v>1</v>
      </c>
      <c r="W108" s="40">
        <f>IF(C108&lt;&gt;0,VLOOKUP(M108-J108,Eingabemaske!$B$9:$I$28,6),0)</f>
        <v>0</v>
      </c>
      <c r="X108" s="41">
        <f>Trainingsaufwand!E107</f>
        <v>1</v>
      </c>
      <c r="Y108" s="40">
        <f>IF(C108&lt;&gt;0,VLOOKUP(M108-J108,Eingabemaske!$B$9:$I$28,7),0)</f>
        <v>0</v>
      </c>
      <c r="Z108" s="40">
        <f t="shared" si="6"/>
        <v>0</v>
      </c>
      <c r="AA108" s="40">
        <f t="shared" si="7"/>
        <v>1</v>
      </c>
      <c r="AB108" s="45"/>
      <c r="AC108" s="18"/>
      <c r="AD108" s="18"/>
      <c r="AE108" s="5"/>
    </row>
    <row r="109" spans="1:31">
      <c r="A109" s="18">
        <v>105</v>
      </c>
      <c r="B109" s="18"/>
      <c r="C109" s="18"/>
      <c r="D109" s="18"/>
      <c r="E109" s="18"/>
      <c r="F109" s="18"/>
      <c r="G109" s="18"/>
      <c r="H109" s="18"/>
      <c r="I109" s="18"/>
      <c r="J109" s="18"/>
      <c r="K109" s="18"/>
      <c r="L109" s="18"/>
      <c r="M109" s="40">
        <f t="shared" ca="1" si="5"/>
        <v>2019</v>
      </c>
      <c r="N109" s="41">
        <f>Spielleistung!X109</f>
        <v>1</v>
      </c>
      <c r="O109" s="40">
        <f>IF(C109&lt;&gt;0,VLOOKUP(M109-J109,Eingabemaske!$B$9:$I$28,2),0)</f>
        <v>0</v>
      </c>
      <c r="P109" s="41">
        <f>Physis!T109</f>
        <v>1</v>
      </c>
      <c r="Q109" s="40">
        <f>IF(C109&lt;&gt;0,VLOOKUP(M109-J109,Eingabemaske!$B$9:$I$28,3),0)</f>
        <v>0</v>
      </c>
      <c r="R109" s="41">
        <f>'Mirwald-Methode'!E108</f>
        <v>1</v>
      </c>
      <c r="S109" s="40">
        <f>IF(C109&lt;&gt;0,VLOOKUP(M109-J109,Eingabemaske!$B$9:$I$28,4),0)</f>
        <v>0</v>
      </c>
      <c r="T109" s="41">
        <f>'Relative Age'!F108</f>
        <v>1</v>
      </c>
      <c r="U109" s="40">
        <f>IF(C109&lt;&gt;0,VLOOKUP(M109-J109,Eingabemaske!$B$9:$I$28,5),0)</f>
        <v>0</v>
      </c>
      <c r="V109" s="41">
        <f>Trainingsalter!E108</f>
        <v>1</v>
      </c>
      <c r="W109" s="40">
        <f>IF(C109&lt;&gt;0,VLOOKUP(M109-J109,Eingabemaske!$B$9:$I$28,6),0)</f>
        <v>0</v>
      </c>
      <c r="X109" s="41">
        <f>Trainingsaufwand!E108</f>
        <v>1</v>
      </c>
      <c r="Y109" s="40">
        <f>IF(C109&lt;&gt;0,VLOOKUP(M109-J109,Eingabemaske!$B$9:$I$28,7),0)</f>
        <v>0</v>
      </c>
      <c r="Z109" s="40">
        <f t="shared" si="6"/>
        <v>0</v>
      </c>
      <c r="AA109" s="40">
        <f t="shared" si="7"/>
        <v>1</v>
      </c>
      <c r="AB109" s="45"/>
      <c r="AC109" s="18"/>
      <c r="AD109" s="18"/>
      <c r="AE109" s="5"/>
    </row>
    <row r="110" spans="1:31">
      <c r="A110" s="18">
        <v>106</v>
      </c>
      <c r="B110" s="18"/>
      <c r="C110" s="18"/>
      <c r="D110" s="18"/>
      <c r="E110" s="18"/>
      <c r="F110" s="18"/>
      <c r="G110" s="18"/>
      <c r="H110" s="18"/>
      <c r="I110" s="18"/>
      <c r="J110" s="18"/>
      <c r="K110" s="18"/>
      <c r="L110" s="18"/>
      <c r="M110" s="40">
        <f t="shared" ca="1" si="5"/>
        <v>2019</v>
      </c>
      <c r="N110" s="41">
        <f>Spielleistung!X110</f>
        <v>1</v>
      </c>
      <c r="O110" s="40">
        <f>IF(C110&lt;&gt;0,VLOOKUP(M110-J110,Eingabemaske!$B$9:$I$28,2),0)</f>
        <v>0</v>
      </c>
      <c r="P110" s="41">
        <f>Physis!T110</f>
        <v>1</v>
      </c>
      <c r="Q110" s="40">
        <f>IF(C110&lt;&gt;0,VLOOKUP(M110-J110,Eingabemaske!$B$9:$I$28,3),0)</f>
        <v>0</v>
      </c>
      <c r="R110" s="41">
        <f>'Mirwald-Methode'!E109</f>
        <v>1</v>
      </c>
      <c r="S110" s="40">
        <f>IF(C110&lt;&gt;0,VLOOKUP(M110-J110,Eingabemaske!$B$9:$I$28,4),0)</f>
        <v>0</v>
      </c>
      <c r="T110" s="41">
        <f>'Relative Age'!F109</f>
        <v>1</v>
      </c>
      <c r="U110" s="40">
        <f>IF(C110&lt;&gt;0,VLOOKUP(M110-J110,Eingabemaske!$B$9:$I$28,5),0)</f>
        <v>0</v>
      </c>
      <c r="V110" s="41">
        <f>Trainingsalter!E109</f>
        <v>1</v>
      </c>
      <c r="W110" s="40">
        <f>IF(C110&lt;&gt;0,VLOOKUP(M110-J110,Eingabemaske!$B$9:$I$28,6),0)</f>
        <v>0</v>
      </c>
      <c r="X110" s="41">
        <f>Trainingsaufwand!E109</f>
        <v>1</v>
      </c>
      <c r="Y110" s="40">
        <f>IF(C110&lt;&gt;0,VLOOKUP(M110-J110,Eingabemaske!$B$9:$I$28,7),0)</f>
        <v>0</v>
      </c>
      <c r="Z110" s="40">
        <f t="shared" si="6"/>
        <v>0</v>
      </c>
      <c r="AA110" s="40">
        <f t="shared" si="7"/>
        <v>1</v>
      </c>
      <c r="AB110" s="45"/>
      <c r="AC110" s="18"/>
      <c r="AD110" s="18"/>
      <c r="AE110" s="5"/>
    </row>
    <row r="111" spans="1:31">
      <c r="A111" s="18">
        <v>107</v>
      </c>
      <c r="B111" s="18"/>
      <c r="C111" s="18"/>
      <c r="D111" s="18"/>
      <c r="E111" s="18"/>
      <c r="F111" s="18"/>
      <c r="G111" s="18"/>
      <c r="H111" s="18"/>
      <c r="I111" s="18"/>
      <c r="J111" s="18"/>
      <c r="K111" s="18"/>
      <c r="L111" s="18"/>
      <c r="M111" s="40">
        <f t="shared" ca="1" si="5"/>
        <v>2019</v>
      </c>
      <c r="N111" s="41">
        <f>Spielleistung!X111</f>
        <v>1</v>
      </c>
      <c r="O111" s="40">
        <f>IF(C111&lt;&gt;0,VLOOKUP(M111-J111,Eingabemaske!$B$9:$I$28,2),0)</f>
        <v>0</v>
      </c>
      <c r="P111" s="41">
        <f>Physis!T111</f>
        <v>1</v>
      </c>
      <c r="Q111" s="40">
        <f>IF(C111&lt;&gt;0,VLOOKUP(M111-J111,Eingabemaske!$B$9:$I$28,3),0)</f>
        <v>0</v>
      </c>
      <c r="R111" s="41">
        <f>'Mirwald-Methode'!E110</f>
        <v>1</v>
      </c>
      <c r="S111" s="40">
        <f>IF(C111&lt;&gt;0,VLOOKUP(M111-J111,Eingabemaske!$B$9:$I$28,4),0)</f>
        <v>0</v>
      </c>
      <c r="T111" s="41">
        <f>'Relative Age'!F110</f>
        <v>1</v>
      </c>
      <c r="U111" s="40">
        <f>IF(C111&lt;&gt;0,VLOOKUP(M111-J111,Eingabemaske!$B$9:$I$28,5),0)</f>
        <v>0</v>
      </c>
      <c r="V111" s="41">
        <f>Trainingsalter!E110</f>
        <v>1</v>
      </c>
      <c r="W111" s="40">
        <f>IF(C111&lt;&gt;0,VLOOKUP(M111-J111,Eingabemaske!$B$9:$I$28,6),0)</f>
        <v>0</v>
      </c>
      <c r="X111" s="41">
        <f>Trainingsaufwand!E110</f>
        <v>1</v>
      </c>
      <c r="Y111" s="40">
        <f>IF(C111&lt;&gt;0,VLOOKUP(M111-J111,Eingabemaske!$B$9:$I$28,7),0)</f>
        <v>0</v>
      </c>
      <c r="Z111" s="40">
        <f t="shared" si="6"/>
        <v>0</v>
      </c>
      <c r="AA111" s="40">
        <f t="shared" si="7"/>
        <v>1</v>
      </c>
      <c r="AB111" s="45"/>
      <c r="AC111" s="18"/>
      <c r="AD111" s="18"/>
      <c r="AE111" s="5"/>
    </row>
    <row r="112" spans="1:31">
      <c r="A112" s="18">
        <v>108</v>
      </c>
      <c r="B112" s="18"/>
      <c r="C112" s="18"/>
      <c r="D112" s="18"/>
      <c r="E112" s="18"/>
      <c r="F112" s="18"/>
      <c r="G112" s="18"/>
      <c r="H112" s="18"/>
      <c r="I112" s="18"/>
      <c r="J112" s="18"/>
      <c r="K112" s="18"/>
      <c r="L112" s="18"/>
      <c r="M112" s="40">
        <f t="shared" ca="1" si="5"/>
        <v>2019</v>
      </c>
      <c r="N112" s="41">
        <f>Spielleistung!X112</f>
        <v>1</v>
      </c>
      <c r="O112" s="40">
        <f>IF(C112&lt;&gt;0,VLOOKUP(M112-J112,Eingabemaske!$B$9:$I$28,2),0)</f>
        <v>0</v>
      </c>
      <c r="P112" s="41">
        <f>Physis!T112</f>
        <v>1</v>
      </c>
      <c r="Q112" s="40">
        <f>IF(C112&lt;&gt;0,VLOOKUP(M112-J112,Eingabemaske!$B$9:$I$28,3),0)</f>
        <v>0</v>
      </c>
      <c r="R112" s="41">
        <f>'Mirwald-Methode'!E111</f>
        <v>1</v>
      </c>
      <c r="S112" s="40">
        <f>IF(C112&lt;&gt;0,VLOOKUP(M112-J112,Eingabemaske!$B$9:$I$28,4),0)</f>
        <v>0</v>
      </c>
      <c r="T112" s="41">
        <f>'Relative Age'!F111</f>
        <v>1</v>
      </c>
      <c r="U112" s="40">
        <f>IF(C112&lt;&gt;0,VLOOKUP(M112-J112,Eingabemaske!$B$9:$I$28,5),0)</f>
        <v>0</v>
      </c>
      <c r="V112" s="41">
        <f>Trainingsalter!E111</f>
        <v>1</v>
      </c>
      <c r="W112" s="40">
        <f>IF(C112&lt;&gt;0,VLOOKUP(M112-J112,Eingabemaske!$B$9:$I$28,6),0)</f>
        <v>0</v>
      </c>
      <c r="X112" s="41">
        <f>Trainingsaufwand!E111</f>
        <v>1</v>
      </c>
      <c r="Y112" s="40">
        <f>IF(C112&lt;&gt;0,VLOOKUP(M112-J112,Eingabemaske!$B$9:$I$28,7),0)</f>
        <v>0</v>
      </c>
      <c r="Z112" s="40">
        <f t="shared" si="6"/>
        <v>0</v>
      </c>
      <c r="AA112" s="40">
        <f t="shared" si="7"/>
        <v>1</v>
      </c>
      <c r="AB112" s="45"/>
      <c r="AC112" s="18"/>
      <c r="AD112" s="18"/>
      <c r="AE112" s="5"/>
    </row>
    <row r="113" spans="1:31">
      <c r="A113" s="18">
        <v>109</v>
      </c>
      <c r="B113" s="18"/>
      <c r="C113" s="18"/>
      <c r="D113" s="18"/>
      <c r="E113" s="18"/>
      <c r="F113" s="18"/>
      <c r="G113" s="18"/>
      <c r="H113" s="18"/>
      <c r="I113" s="18"/>
      <c r="J113" s="18"/>
      <c r="K113" s="18"/>
      <c r="L113" s="18"/>
      <c r="M113" s="40">
        <f t="shared" ca="1" si="5"/>
        <v>2019</v>
      </c>
      <c r="N113" s="41">
        <f>Spielleistung!X113</f>
        <v>1</v>
      </c>
      <c r="O113" s="40">
        <f>IF(C113&lt;&gt;0,VLOOKUP(M113-J113,Eingabemaske!$B$9:$I$28,2),0)</f>
        <v>0</v>
      </c>
      <c r="P113" s="41">
        <f>Physis!T113</f>
        <v>1</v>
      </c>
      <c r="Q113" s="40">
        <f>IF(C113&lt;&gt;0,VLOOKUP(M113-J113,Eingabemaske!$B$9:$I$28,3),0)</f>
        <v>0</v>
      </c>
      <c r="R113" s="41">
        <f>'Mirwald-Methode'!E112</f>
        <v>1</v>
      </c>
      <c r="S113" s="40">
        <f>IF(C113&lt;&gt;0,VLOOKUP(M113-J113,Eingabemaske!$B$9:$I$28,4),0)</f>
        <v>0</v>
      </c>
      <c r="T113" s="41">
        <f>'Relative Age'!F112</f>
        <v>1</v>
      </c>
      <c r="U113" s="40">
        <f>IF(C113&lt;&gt;0,VLOOKUP(M113-J113,Eingabemaske!$B$9:$I$28,5),0)</f>
        <v>0</v>
      </c>
      <c r="V113" s="41">
        <f>Trainingsalter!E112</f>
        <v>1</v>
      </c>
      <c r="W113" s="40">
        <f>IF(C113&lt;&gt;0,VLOOKUP(M113-J113,Eingabemaske!$B$9:$I$28,6),0)</f>
        <v>0</v>
      </c>
      <c r="X113" s="41">
        <f>Trainingsaufwand!E112</f>
        <v>1</v>
      </c>
      <c r="Y113" s="40">
        <f>IF(C113&lt;&gt;0,VLOOKUP(M113-J113,Eingabemaske!$B$9:$I$28,7),0)</f>
        <v>0</v>
      </c>
      <c r="Z113" s="40">
        <f t="shared" si="6"/>
        <v>0</v>
      </c>
      <c r="AA113" s="40">
        <f t="shared" si="7"/>
        <v>1</v>
      </c>
      <c r="AB113" s="45"/>
      <c r="AC113" s="18"/>
      <c r="AD113" s="18"/>
      <c r="AE113" s="5"/>
    </row>
    <row r="114" spans="1:31">
      <c r="A114" s="18">
        <v>110</v>
      </c>
      <c r="B114" s="18"/>
      <c r="C114" s="18"/>
      <c r="D114" s="18"/>
      <c r="E114" s="18"/>
      <c r="F114" s="18"/>
      <c r="G114" s="18"/>
      <c r="H114" s="18"/>
      <c r="I114" s="18"/>
      <c r="J114" s="18"/>
      <c r="K114" s="18"/>
      <c r="L114" s="18"/>
      <c r="M114" s="40">
        <f t="shared" ca="1" si="5"/>
        <v>2019</v>
      </c>
      <c r="N114" s="41">
        <f>Spielleistung!X114</f>
        <v>1</v>
      </c>
      <c r="O114" s="40">
        <f>IF(C114&lt;&gt;0,VLOOKUP(M114-J114,Eingabemaske!$B$9:$I$28,2),0)</f>
        <v>0</v>
      </c>
      <c r="P114" s="41">
        <f>Physis!T114</f>
        <v>1</v>
      </c>
      <c r="Q114" s="40">
        <f>IF(C114&lt;&gt;0,VLOOKUP(M114-J114,Eingabemaske!$B$9:$I$28,3),0)</f>
        <v>0</v>
      </c>
      <c r="R114" s="41">
        <f>'Mirwald-Methode'!E113</f>
        <v>1</v>
      </c>
      <c r="S114" s="40">
        <f>IF(C114&lt;&gt;0,VLOOKUP(M114-J114,Eingabemaske!$B$9:$I$28,4),0)</f>
        <v>0</v>
      </c>
      <c r="T114" s="41">
        <f>'Relative Age'!F113</f>
        <v>1</v>
      </c>
      <c r="U114" s="40">
        <f>IF(C114&lt;&gt;0,VLOOKUP(M114-J114,Eingabemaske!$B$9:$I$28,5),0)</f>
        <v>0</v>
      </c>
      <c r="V114" s="41">
        <f>Trainingsalter!E113</f>
        <v>1</v>
      </c>
      <c r="W114" s="40">
        <f>IF(C114&lt;&gt;0,VLOOKUP(M114-J114,Eingabemaske!$B$9:$I$28,6),0)</f>
        <v>0</v>
      </c>
      <c r="X114" s="41">
        <f>Trainingsaufwand!E113</f>
        <v>1</v>
      </c>
      <c r="Y114" s="40">
        <f>IF(C114&lt;&gt;0,VLOOKUP(M114-J114,Eingabemaske!$B$9:$I$28,7),0)</f>
        <v>0</v>
      </c>
      <c r="Z114" s="40">
        <f t="shared" si="6"/>
        <v>0</v>
      </c>
      <c r="AA114" s="40">
        <f t="shared" si="7"/>
        <v>1</v>
      </c>
      <c r="AB114" s="45"/>
      <c r="AC114" s="18"/>
      <c r="AD114" s="18"/>
      <c r="AE114" s="5"/>
    </row>
    <row r="115" spans="1:31">
      <c r="A115" s="18">
        <v>111</v>
      </c>
      <c r="B115" s="18"/>
      <c r="C115" s="18"/>
      <c r="D115" s="18"/>
      <c r="E115" s="18"/>
      <c r="F115" s="18"/>
      <c r="G115" s="18"/>
      <c r="H115" s="18"/>
      <c r="I115" s="18"/>
      <c r="J115" s="18"/>
      <c r="K115" s="18"/>
      <c r="L115" s="18"/>
      <c r="M115" s="40">
        <f t="shared" ca="1" si="5"/>
        <v>2019</v>
      </c>
      <c r="N115" s="41">
        <f>Spielleistung!X115</f>
        <v>1</v>
      </c>
      <c r="O115" s="40">
        <f>IF(C115&lt;&gt;0,VLOOKUP(M115-J115,Eingabemaske!$B$9:$I$28,2),0)</f>
        <v>0</v>
      </c>
      <c r="P115" s="41">
        <f>Physis!T115</f>
        <v>1</v>
      </c>
      <c r="Q115" s="40">
        <f>IF(C115&lt;&gt;0,VLOOKUP(M115-J115,Eingabemaske!$B$9:$I$28,3),0)</f>
        <v>0</v>
      </c>
      <c r="R115" s="41">
        <f>'Mirwald-Methode'!E114</f>
        <v>1</v>
      </c>
      <c r="S115" s="40">
        <f>IF(C115&lt;&gt;0,VLOOKUP(M115-J115,Eingabemaske!$B$9:$I$28,4),0)</f>
        <v>0</v>
      </c>
      <c r="T115" s="41">
        <f>'Relative Age'!F114</f>
        <v>1</v>
      </c>
      <c r="U115" s="40">
        <f>IF(C115&lt;&gt;0,VLOOKUP(M115-J115,Eingabemaske!$B$9:$I$28,5),0)</f>
        <v>0</v>
      </c>
      <c r="V115" s="41">
        <f>Trainingsalter!E114</f>
        <v>1</v>
      </c>
      <c r="W115" s="40">
        <f>IF(C115&lt;&gt;0,VLOOKUP(M115-J115,Eingabemaske!$B$9:$I$28,6),0)</f>
        <v>0</v>
      </c>
      <c r="X115" s="41">
        <f>Trainingsaufwand!E114</f>
        <v>1</v>
      </c>
      <c r="Y115" s="40">
        <f>IF(C115&lt;&gt;0,VLOOKUP(M115-J115,Eingabemaske!$B$9:$I$28,7),0)</f>
        <v>0</v>
      </c>
      <c r="Z115" s="40">
        <f t="shared" si="6"/>
        <v>0</v>
      </c>
      <c r="AA115" s="40">
        <f t="shared" si="7"/>
        <v>1</v>
      </c>
      <c r="AB115" s="45"/>
      <c r="AC115" s="18"/>
      <c r="AD115" s="18"/>
      <c r="AE115" s="5"/>
    </row>
    <row r="116" spans="1:31">
      <c r="A116" s="18">
        <v>112</v>
      </c>
      <c r="B116" s="18"/>
      <c r="C116" s="18"/>
      <c r="D116" s="18"/>
      <c r="E116" s="18"/>
      <c r="F116" s="18"/>
      <c r="G116" s="18"/>
      <c r="H116" s="18"/>
      <c r="I116" s="18"/>
      <c r="J116" s="18"/>
      <c r="K116" s="18"/>
      <c r="L116" s="18"/>
      <c r="M116" s="40">
        <f t="shared" ca="1" si="5"/>
        <v>2019</v>
      </c>
      <c r="N116" s="41">
        <f>Spielleistung!X116</f>
        <v>1</v>
      </c>
      <c r="O116" s="40">
        <f>IF(C116&lt;&gt;0,VLOOKUP(M116-J116,Eingabemaske!$B$9:$I$28,2),0)</f>
        <v>0</v>
      </c>
      <c r="P116" s="41">
        <f>Physis!T116</f>
        <v>1</v>
      </c>
      <c r="Q116" s="40">
        <f>IF(C116&lt;&gt;0,VLOOKUP(M116-J116,Eingabemaske!$B$9:$I$28,3),0)</f>
        <v>0</v>
      </c>
      <c r="R116" s="41">
        <f>'Mirwald-Methode'!E115</f>
        <v>1</v>
      </c>
      <c r="S116" s="40">
        <f>IF(C116&lt;&gt;0,VLOOKUP(M116-J116,Eingabemaske!$B$9:$I$28,4),0)</f>
        <v>0</v>
      </c>
      <c r="T116" s="41">
        <f>'Relative Age'!F115</f>
        <v>1</v>
      </c>
      <c r="U116" s="40">
        <f>IF(C116&lt;&gt;0,VLOOKUP(M116-J116,Eingabemaske!$B$9:$I$28,5),0)</f>
        <v>0</v>
      </c>
      <c r="V116" s="41">
        <f>Trainingsalter!E115</f>
        <v>1</v>
      </c>
      <c r="W116" s="40">
        <f>IF(C116&lt;&gt;0,VLOOKUP(M116-J116,Eingabemaske!$B$9:$I$28,6),0)</f>
        <v>0</v>
      </c>
      <c r="X116" s="41">
        <f>Trainingsaufwand!E115</f>
        <v>1</v>
      </c>
      <c r="Y116" s="40">
        <f>IF(C116&lt;&gt;0,VLOOKUP(M116-J116,Eingabemaske!$B$9:$I$28,7),0)</f>
        <v>0</v>
      </c>
      <c r="Z116" s="40">
        <f t="shared" si="6"/>
        <v>0</v>
      </c>
      <c r="AA116" s="40">
        <f t="shared" si="7"/>
        <v>1</v>
      </c>
      <c r="AB116" s="45"/>
      <c r="AC116" s="18"/>
      <c r="AD116" s="18"/>
      <c r="AE116" s="5"/>
    </row>
    <row r="117" spans="1:31">
      <c r="A117" s="18">
        <v>113</v>
      </c>
      <c r="B117" s="18"/>
      <c r="C117" s="18"/>
      <c r="D117" s="18"/>
      <c r="E117" s="18"/>
      <c r="F117" s="18"/>
      <c r="G117" s="18"/>
      <c r="H117" s="18"/>
      <c r="I117" s="18"/>
      <c r="J117" s="18"/>
      <c r="K117" s="18"/>
      <c r="L117" s="18"/>
      <c r="M117" s="40">
        <f t="shared" ca="1" si="5"/>
        <v>2019</v>
      </c>
      <c r="N117" s="41">
        <f>Spielleistung!X117</f>
        <v>1</v>
      </c>
      <c r="O117" s="40">
        <f>IF(C117&lt;&gt;0,VLOOKUP(M117-J117,Eingabemaske!$B$9:$I$28,2),0)</f>
        <v>0</v>
      </c>
      <c r="P117" s="41">
        <f>Physis!T117</f>
        <v>1</v>
      </c>
      <c r="Q117" s="40">
        <f>IF(C117&lt;&gt;0,VLOOKUP(M117-J117,Eingabemaske!$B$9:$I$28,3),0)</f>
        <v>0</v>
      </c>
      <c r="R117" s="41">
        <f>'Mirwald-Methode'!E116</f>
        <v>1</v>
      </c>
      <c r="S117" s="40">
        <f>IF(C117&lt;&gt;0,VLOOKUP(M117-J117,Eingabemaske!$B$9:$I$28,4),0)</f>
        <v>0</v>
      </c>
      <c r="T117" s="41">
        <f>'Relative Age'!F116</f>
        <v>1</v>
      </c>
      <c r="U117" s="40">
        <f>IF(C117&lt;&gt;0,VLOOKUP(M117-J117,Eingabemaske!$B$9:$I$28,5),0)</f>
        <v>0</v>
      </c>
      <c r="V117" s="41">
        <f>Trainingsalter!E116</f>
        <v>1</v>
      </c>
      <c r="W117" s="40">
        <f>IF(C117&lt;&gt;0,VLOOKUP(M117-J117,Eingabemaske!$B$9:$I$28,6),0)</f>
        <v>0</v>
      </c>
      <c r="X117" s="41">
        <f>Trainingsaufwand!E116</f>
        <v>1</v>
      </c>
      <c r="Y117" s="40">
        <f>IF(C117&lt;&gt;0,VLOOKUP(M117-J117,Eingabemaske!$B$9:$I$28,7),0)</f>
        <v>0</v>
      </c>
      <c r="Z117" s="40">
        <f t="shared" si="6"/>
        <v>0</v>
      </c>
      <c r="AA117" s="40">
        <f t="shared" si="7"/>
        <v>1</v>
      </c>
      <c r="AB117" s="45"/>
      <c r="AC117" s="18"/>
      <c r="AD117" s="18"/>
      <c r="AE117" s="5"/>
    </row>
    <row r="118" spans="1:31">
      <c r="A118" s="18">
        <v>114</v>
      </c>
      <c r="B118" s="18"/>
      <c r="C118" s="18"/>
      <c r="D118" s="18"/>
      <c r="E118" s="18"/>
      <c r="F118" s="18"/>
      <c r="G118" s="18"/>
      <c r="H118" s="18"/>
      <c r="I118" s="18"/>
      <c r="J118" s="18"/>
      <c r="K118" s="18"/>
      <c r="L118" s="18"/>
      <c r="M118" s="40">
        <f t="shared" ca="1" si="5"/>
        <v>2019</v>
      </c>
      <c r="N118" s="41">
        <f>Spielleistung!X118</f>
        <v>1</v>
      </c>
      <c r="O118" s="40">
        <f>IF(C118&lt;&gt;0,VLOOKUP(M118-J118,Eingabemaske!$B$9:$I$28,2),0)</f>
        <v>0</v>
      </c>
      <c r="P118" s="41">
        <f>Physis!T118</f>
        <v>1</v>
      </c>
      <c r="Q118" s="40">
        <f>IF(C118&lt;&gt;0,VLOOKUP(M118-J118,Eingabemaske!$B$9:$I$28,3),0)</f>
        <v>0</v>
      </c>
      <c r="R118" s="41">
        <f>'Mirwald-Methode'!E117</f>
        <v>1</v>
      </c>
      <c r="S118" s="40">
        <f>IF(C118&lt;&gt;0,VLOOKUP(M118-J118,Eingabemaske!$B$9:$I$28,4),0)</f>
        <v>0</v>
      </c>
      <c r="T118" s="41">
        <f>'Relative Age'!F117</f>
        <v>1</v>
      </c>
      <c r="U118" s="40">
        <f>IF(C118&lt;&gt;0,VLOOKUP(M118-J118,Eingabemaske!$B$9:$I$28,5),0)</f>
        <v>0</v>
      </c>
      <c r="V118" s="41">
        <f>Trainingsalter!E117</f>
        <v>1</v>
      </c>
      <c r="W118" s="40">
        <f>IF(C118&lt;&gt;0,VLOOKUP(M118-J118,Eingabemaske!$B$9:$I$28,6),0)</f>
        <v>0</v>
      </c>
      <c r="X118" s="41">
        <f>Trainingsaufwand!E117</f>
        <v>1</v>
      </c>
      <c r="Y118" s="40">
        <f>IF(C118&lt;&gt;0,VLOOKUP(M118-J118,Eingabemaske!$B$9:$I$28,7),0)</f>
        <v>0</v>
      </c>
      <c r="Z118" s="40">
        <f t="shared" si="6"/>
        <v>0</v>
      </c>
      <c r="AA118" s="40">
        <f t="shared" si="7"/>
        <v>1</v>
      </c>
      <c r="AB118" s="45"/>
      <c r="AC118" s="18"/>
      <c r="AD118" s="18"/>
      <c r="AE118" s="5"/>
    </row>
    <row r="119" spans="1:31">
      <c r="A119" s="18">
        <v>115</v>
      </c>
      <c r="B119" s="18"/>
      <c r="C119" s="18"/>
      <c r="D119" s="18"/>
      <c r="E119" s="18"/>
      <c r="F119" s="18"/>
      <c r="G119" s="18"/>
      <c r="H119" s="18"/>
      <c r="I119" s="18"/>
      <c r="J119" s="18"/>
      <c r="K119" s="18"/>
      <c r="L119" s="18"/>
      <c r="M119" s="40">
        <f t="shared" ca="1" si="5"/>
        <v>2019</v>
      </c>
      <c r="N119" s="41">
        <f>Spielleistung!X119</f>
        <v>1</v>
      </c>
      <c r="O119" s="40">
        <f>IF(C119&lt;&gt;0,VLOOKUP(M119-J119,Eingabemaske!$B$9:$I$28,2),0)</f>
        <v>0</v>
      </c>
      <c r="P119" s="41">
        <f>Physis!T119</f>
        <v>1</v>
      </c>
      <c r="Q119" s="40">
        <f>IF(C119&lt;&gt;0,VLOOKUP(M119-J119,Eingabemaske!$B$9:$I$28,3),0)</f>
        <v>0</v>
      </c>
      <c r="R119" s="41">
        <f>'Mirwald-Methode'!E118</f>
        <v>1</v>
      </c>
      <c r="S119" s="40">
        <f>IF(C119&lt;&gt;0,VLOOKUP(M119-J119,Eingabemaske!$B$9:$I$28,4),0)</f>
        <v>0</v>
      </c>
      <c r="T119" s="41">
        <f>'Relative Age'!F118</f>
        <v>1</v>
      </c>
      <c r="U119" s="40">
        <f>IF(C119&lt;&gt;0,VLOOKUP(M119-J119,Eingabemaske!$B$9:$I$28,5),0)</f>
        <v>0</v>
      </c>
      <c r="V119" s="41">
        <f>Trainingsalter!E118</f>
        <v>1</v>
      </c>
      <c r="W119" s="40">
        <f>IF(C119&lt;&gt;0,VLOOKUP(M119-J119,Eingabemaske!$B$9:$I$28,6),0)</f>
        <v>0</v>
      </c>
      <c r="X119" s="41">
        <f>Trainingsaufwand!E118</f>
        <v>1</v>
      </c>
      <c r="Y119" s="40">
        <f>IF(C119&lt;&gt;0,VLOOKUP(M119-J119,Eingabemaske!$B$9:$I$28,7),0)</f>
        <v>0</v>
      </c>
      <c r="Z119" s="40">
        <f t="shared" si="6"/>
        <v>0</v>
      </c>
      <c r="AA119" s="40">
        <f t="shared" si="7"/>
        <v>1</v>
      </c>
      <c r="AB119" s="45"/>
      <c r="AC119" s="18"/>
      <c r="AD119" s="18"/>
      <c r="AE119" s="5"/>
    </row>
    <row r="120" spans="1:31">
      <c r="A120" s="18">
        <v>116</v>
      </c>
      <c r="B120" s="18"/>
      <c r="C120" s="18"/>
      <c r="D120" s="18"/>
      <c r="E120" s="18"/>
      <c r="F120" s="18"/>
      <c r="G120" s="18"/>
      <c r="H120" s="18"/>
      <c r="I120" s="18"/>
      <c r="J120" s="18"/>
      <c r="K120" s="18"/>
      <c r="L120" s="18"/>
      <c r="M120" s="40">
        <f t="shared" ca="1" si="5"/>
        <v>2019</v>
      </c>
      <c r="N120" s="41">
        <f>Spielleistung!X120</f>
        <v>1</v>
      </c>
      <c r="O120" s="40">
        <f>IF(C120&lt;&gt;0,VLOOKUP(M120-J120,Eingabemaske!$B$9:$I$28,2),0)</f>
        <v>0</v>
      </c>
      <c r="P120" s="41">
        <f>Physis!T120</f>
        <v>1</v>
      </c>
      <c r="Q120" s="40">
        <f>IF(C120&lt;&gt;0,VLOOKUP(M120-J120,Eingabemaske!$B$9:$I$28,3),0)</f>
        <v>0</v>
      </c>
      <c r="R120" s="41">
        <f>'Mirwald-Methode'!E119</f>
        <v>1</v>
      </c>
      <c r="S120" s="40">
        <f>IF(C120&lt;&gt;0,VLOOKUP(M120-J120,Eingabemaske!$B$9:$I$28,4),0)</f>
        <v>0</v>
      </c>
      <c r="T120" s="41">
        <f>'Relative Age'!F119</f>
        <v>1</v>
      </c>
      <c r="U120" s="40">
        <f>IF(C120&lt;&gt;0,VLOOKUP(M120-J120,Eingabemaske!$B$9:$I$28,5),0)</f>
        <v>0</v>
      </c>
      <c r="V120" s="41">
        <f>Trainingsalter!E119</f>
        <v>1</v>
      </c>
      <c r="W120" s="40">
        <f>IF(C120&lt;&gt;0,VLOOKUP(M120-J120,Eingabemaske!$B$9:$I$28,6),0)</f>
        <v>0</v>
      </c>
      <c r="X120" s="41">
        <f>Trainingsaufwand!E119</f>
        <v>1</v>
      </c>
      <c r="Y120" s="40">
        <f>IF(C120&lt;&gt;0,VLOOKUP(M120-J120,Eingabemaske!$B$9:$I$28,7),0)</f>
        <v>0</v>
      </c>
      <c r="Z120" s="40">
        <f t="shared" si="6"/>
        <v>0</v>
      </c>
      <c r="AA120" s="40">
        <f t="shared" si="7"/>
        <v>1</v>
      </c>
      <c r="AB120" s="45"/>
      <c r="AC120" s="18"/>
      <c r="AD120" s="18"/>
      <c r="AE120" s="5"/>
    </row>
    <row r="121" spans="1:31">
      <c r="A121" s="18">
        <v>117</v>
      </c>
      <c r="B121" s="18"/>
      <c r="C121" s="18"/>
      <c r="D121" s="18"/>
      <c r="E121" s="18"/>
      <c r="F121" s="18"/>
      <c r="G121" s="18"/>
      <c r="H121" s="18"/>
      <c r="I121" s="18"/>
      <c r="J121" s="18"/>
      <c r="K121" s="18"/>
      <c r="L121" s="18"/>
      <c r="M121" s="40">
        <f t="shared" ca="1" si="5"/>
        <v>2019</v>
      </c>
      <c r="N121" s="41">
        <f>Spielleistung!X121</f>
        <v>1</v>
      </c>
      <c r="O121" s="40">
        <f>IF(C121&lt;&gt;0,VLOOKUP(M121-J121,Eingabemaske!$B$9:$I$28,2),0)</f>
        <v>0</v>
      </c>
      <c r="P121" s="41">
        <f>Physis!T121</f>
        <v>1</v>
      </c>
      <c r="Q121" s="40">
        <f>IF(C121&lt;&gt;0,VLOOKUP(M121-J121,Eingabemaske!$B$9:$I$28,3),0)</f>
        <v>0</v>
      </c>
      <c r="R121" s="41">
        <f>'Mirwald-Methode'!E120</f>
        <v>1</v>
      </c>
      <c r="S121" s="40">
        <f>IF(C121&lt;&gt;0,VLOOKUP(M121-J121,Eingabemaske!$B$9:$I$28,4),0)</f>
        <v>0</v>
      </c>
      <c r="T121" s="41">
        <f>'Relative Age'!F120</f>
        <v>1</v>
      </c>
      <c r="U121" s="40">
        <f>IF(C121&lt;&gt;0,VLOOKUP(M121-J121,Eingabemaske!$B$9:$I$28,5),0)</f>
        <v>0</v>
      </c>
      <c r="V121" s="41">
        <f>Trainingsalter!E120</f>
        <v>1</v>
      </c>
      <c r="W121" s="40">
        <f>IF(C121&lt;&gt;0,VLOOKUP(M121-J121,Eingabemaske!$B$9:$I$28,6),0)</f>
        <v>0</v>
      </c>
      <c r="X121" s="41">
        <f>Trainingsaufwand!E120</f>
        <v>1</v>
      </c>
      <c r="Y121" s="40">
        <f>IF(C121&lt;&gt;0,VLOOKUP(M121-J121,Eingabemaske!$B$9:$I$28,7),0)</f>
        <v>0</v>
      </c>
      <c r="Z121" s="40">
        <f t="shared" si="6"/>
        <v>0</v>
      </c>
      <c r="AA121" s="40">
        <f t="shared" si="7"/>
        <v>1</v>
      </c>
      <c r="AB121" s="45"/>
      <c r="AC121" s="18"/>
      <c r="AD121" s="18"/>
      <c r="AE121" s="5"/>
    </row>
    <row r="122" spans="1:31">
      <c r="A122" s="18">
        <v>118</v>
      </c>
      <c r="B122" s="18"/>
      <c r="C122" s="18"/>
      <c r="D122" s="18"/>
      <c r="E122" s="18"/>
      <c r="F122" s="18"/>
      <c r="G122" s="18"/>
      <c r="H122" s="18"/>
      <c r="I122" s="18"/>
      <c r="J122" s="18"/>
      <c r="K122" s="18"/>
      <c r="L122" s="18"/>
      <c r="M122" s="40">
        <f t="shared" ca="1" si="5"/>
        <v>2019</v>
      </c>
      <c r="N122" s="41">
        <f>Spielleistung!X122</f>
        <v>1</v>
      </c>
      <c r="O122" s="40">
        <f>IF(C122&lt;&gt;0,VLOOKUP(M122-J122,Eingabemaske!$B$9:$I$28,2),0)</f>
        <v>0</v>
      </c>
      <c r="P122" s="41">
        <f>Physis!T122</f>
        <v>1</v>
      </c>
      <c r="Q122" s="40">
        <f>IF(C122&lt;&gt;0,VLOOKUP(M122-J122,Eingabemaske!$B$9:$I$28,3),0)</f>
        <v>0</v>
      </c>
      <c r="R122" s="41">
        <f>'Mirwald-Methode'!E121</f>
        <v>1</v>
      </c>
      <c r="S122" s="40">
        <f>IF(C122&lt;&gt;0,VLOOKUP(M122-J122,Eingabemaske!$B$9:$I$28,4),0)</f>
        <v>0</v>
      </c>
      <c r="T122" s="41">
        <f>'Relative Age'!F121</f>
        <v>1</v>
      </c>
      <c r="U122" s="40">
        <f>IF(C122&lt;&gt;0,VLOOKUP(M122-J122,Eingabemaske!$B$9:$I$28,5),0)</f>
        <v>0</v>
      </c>
      <c r="V122" s="41">
        <f>Trainingsalter!E121</f>
        <v>1</v>
      </c>
      <c r="W122" s="40">
        <f>IF(C122&lt;&gt;0,VLOOKUP(M122-J122,Eingabemaske!$B$9:$I$28,6),0)</f>
        <v>0</v>
      </c>
      <c r="X122" s="41">
        <f>Trainingsaufwand!E121</f>
        <v>1</v>
      </c>
      <c r="Y122" s="40">
        <f>IF(C122&lt;&gt;0,VLOOKUP(M122-J122,Eingabemaske!$B$9:$I$28,7),0)</f>
        <v>0</v>
      </c>
      <c r="Z122" s="40">
        <f t="shared" si="6"/>
        <v>0</v>
      </c>
      <c r="AA122" s="40">
        <f t="shared" si="7"/>
        <v>1</v>
      </c>
      <c r="AB122" s="45"/>
      <c r="AC122" s="18"/>
      <c r="AD122" s="18"/>
      <c r="AE122" s="5"/>
    </row>
    <row r="123" spans="1:31">
      <c r="A123" s="18">
        <v>119</v>
      </c>
      <c r="B123" s="18"/>
      <c r="C123" s="18"/>
      <c r="D123" s="18"/>
      <c r="E123" s="18"/>
      <c r="F123" s="18"/>
      <c r="G123" s="18"/>
      <c r="H123" s="18"/>
      <c r="I123" s="18"/>
      <c r="J123" s="18"/>
      <c r="K123" s="18"/>
      <c r="L123" s="18"/>
      <c r="M123" s="40">
        <f t="shared" ca="1" si="5"/>
        <v>2019</v>
      </c>
      <c r="N123" s="41">
        <f>Spielleistung!X123</f>
        <v>1</v>
      </c>
      <c r="O123" s="40">
        <f>IF(C123&lt;&gt;0,VLOOKUP(M123-J123,Eingabemaske!$B$9:$I$28,2),0)</f>
        <v>0</v>
      </c>
      <c r="P123" s="41">
        <f>Physis!T123</f>
        <v>1</v>
      </c>
      <c r="Q123" s="40">
        <f>IF(C123&lt;&gt;0,VLOOKUP(M123-J123,Eingabemaske!$B$9:$I$28,3),0)</f>
        <v>0</v>
      </c>
      <c r="R123" s="41">
        <f>'Mirwald-Methode'!E122</f>
        <v>1</v>
      </c>
      <c r="S123" s="40">
        <f>IF(C123&lt;&gt;0,VLOOKUP(M123-J123,Eingabemaske!$B$9:$I$28,4),0)</f>
        <v>0</v>
      </c>
      <c r="T123" s="41">
        <f>'Relative Age'!F122</f>
        <v>1</v>
      </c>
      <c r="U123" s="40">
        <f>IF(C123&lt;&gt;0,VLOOKUP(M123-J123,Eingabemaske!$B$9:$I$28,5),0)</f>
        <v>0</v>
      </c>
      <c r="V123" s="41">
        <f>Trainingsalter!E122</f>
        <v>1</v>
      </c>
      <c r="W123" s="40">
        <f>IF(C123&lt;&gt;0,VLOOKUP(M123-J123,Eingabemaske!$B$9:$I$28,6),0)</f>
        <v>0</v>
      </c>
      <c r="X123" s="41">
        <f>Trainingsaufwand!E122</f>
        <v>1</v>
      </c>
      <c r="Y123" s="40">
        <f>IF(C123&lt;&gt;0,VLOOKUP(M123-J123,Eingabemaske!$B$9:$I$28,7),0)</f>
        <v>0</v>
      </c>
      <c r="Z123" s="40">
        <f t="shared" si="6"/>
        <v>0</v>
      </c>
      <c r="AA123" s="40">
        <f t="shared" si="7"/>
        <v>1</v>
      </c>
      <c r="AB123" s="45"/>
      <c r="AC123" s="18"/>
      <c r="AD123" s="18"/>
      <c r="AE123" s="5"/>
    </row>
    <row r="124" spans="1:31">
      <c r="A124" s="18">
        <v>120</v>
      </c>
      <c r="B124" s="18"/>
      <c r="C124" s="18"/>
      <c r="D124" s="18"/>
      <c r="E124" s="18"/>
      <c r="F124" s="18"/>
      <c r="G124" s="18"/>
      <c r="H124" s="18"/>
      <c r="I124" s="18"/>
      <c r="J124" s="18"/>
      <c r="K124" s="18"/>
      <c r="L124" s="18"/>
      <c r="M124" s="40">
        <f t="shared" ca="1" si="5"/>
        <v>2019</v>
      </c>
      <c r="N124" s="41">
        <f>Spielleistung!X124</f>
        <v>1</v>
      </c>
      <c r="O124" s="40">
        <f>IF(C124&lt;&gt;0,VLOOKUP(M124-J124,Eingabemaske!$B$9:$I$28,2),0)</f>
        <v>0</v>
      </c>
      <c r="P124" s="41">
        <f>Physis!T124</f>
        <v>1</v>
      </c>
      <c r="Q124" s="40">
        <f>IF(C124&lt;&gt;0,VLOOKUP(M124-J124,Eingabemaske!$B$9:$I$28,3),0)</f>
        <v>0</v>
      </c>
      <c r="R124" s="41">
        <f>'Mirwald-Methode'!E123</f>
        <v>1</v>
      </c>
      <c r="S124" s="40">
        <f>IF(C124&lt;&gt;0,VLOOKUP(M124-J124,Eingabemaske!$B$9:$I$28,4),0)</f>
        <v>0</v>
      </c>
      <c r="T124" s="41">
        <f>'Relative Age'!F123</f>
        <v>1</v>
      </c>
      <c r="U124" s="40">
        <f>IF(C124&lt;&gt;0,VLOOKUP(M124-J124,Eingabemaske!$B$9:$I$28,5),0)</f>
        <v>0</v>
      </c>
      <c r="V124" s="41">
        <f>Trainingsalter!E123</f>
        <v>1</v>
      </c>
      <c r="W124" s="40">
        <f>IF(C124&lt;&gt;0,VLOOKUP(M124-J124,Eingabemaske!$B$9:$I$28,6),0)</f>
        <v>0</v>
      </c>
      <c r="X124" s="41">
        <f>Trainingsaufwand!E123</f>
        <v>1</v>
      </c>
      <c r="Y124" s="40">
        <f>IF(C124&lt;&gt;0,VLOOKUP(M124-J124,Eingabemaske!$B$9:$I$28,7),0)</f>
        <v>0</v>
      </c>
      <c r="Z124" s="40">
        <f t="shared" si="6"/>
        <v>0</v>
      </c>
      <c r="AA124" s="40">
        <f t="shared" si="7"/>
        <v>1</v>
      </c>
      <c r="AB124" s="45"/>
      <c r="AC124" s="18"/>
      <c r="AD124" s="18"/>
      <c r="AE124" s="5"/>
    </row>
    <row r="125" spans="1:31">
      <c r="A125" s="18">
        <v>121</v>
      </c>
      <c r="B125" s="18"/>
      <c r="C125" s="18"/>
      <c r="D125" s="18"/>
      <c r="E125" s="18"/>
      <c r="F125" s="18"/>
      <c r="G125" s="18"/>
      <c r="H125" s="18"/>
      <c r="I125" s="18"/>
      <c r="J125" s="18"/>
      <c r="K125" s="18"/>
      <c r="L125" s="18"/>
      <c r="M125" s="40">
        <f t="shared" ca="1" si="5"/>
        <v>2019</v>
      </c>
      <c r="N125" s="41">
        <f>Spielleistung!X125</f>
        <v>1</v>
      </c>
      <c r="O125" s="40">
        <f>IF(C125&lt;&gt;0,VLOOKUP(M125-J125,Eingabemaske!$B$9:$I$28,2),0)</f>
        <v>0</v>
      </c>
      <c r="P125" s="41">
        <f>Physis!T125</f>
        <v>1</v>
      </c>
      <c r="Q125" s="40">
        <f>IF(C125&lt;&gt;0,VLOOKUP(M125-J125,Eingabemaske!$B$9:$I$28,3),0)</f>
        <v>0</v>
      </c>
      <c r="R125" s="41">
        <f>'Mirwald-Methode'!E124</f>
        <v>1</v>
      </c>
      <c r="S125" s="40">
        <f>IF(C125&lt;&gt;0,VLOOKUP(M125-J125,Eingabemaske!$B$9:$I$28,4),0)</f>
        <v>0</v>
      </c>
      <c r="T125" s="41">
        <f>'Relative Age'!F124</f>
        <v>1</v>
      </c>
      <c r="U125" s="40">
        <f>IF(C125&lt;&gt;0,VLOOKUP(M125-J125,Eingabemaske!$B$9:$I$28,5),0)</f>
        <v>0</v>
      </c>
      <c r="V125" s="41">
        <f>Trainingsalter!E124</f>
        <v>1</v>
      </c>
      <c r="W125" s="40">
        <f>IF(C125&lt;&gt;0,VLOOKUP(M125-J125,Eingabemaske!$B$9:$I$28,6),0)</f>
        <v>0</v>
      </c>
      <c r="X125" s="41">
        <f>Trainingsaufwand!E124</f>
        <v>1</v>
      </c>
      <c r="Y125" s="40">
        <f>IF(C125&lt;&gt;0,VLOOKUP(M125-J125,Eingabemaske!$B$9:$I$28,7),0)</f>
        <v>0</v>
      </c>
      <c r="Z125" s="40">
        <f t="shared" si="6"/>
        <v>0</v>
      </c>
      <c r="AA125" s="40">
        <f t="shared" si="7"/>
        <v>1</v>
      </c>
      <c r="AB125" s="45"/>
      <c r="AC125" s="18"/>
      <c r="AD125" s="18"/>
      <c r="AE125" s="5"/>
    </row>
    <row r="126" spans="1:31">
      <c r="A126" s="18">
        <v>122</v>
      </c>
      <c r="B126" s="18"/>
      <c r="C126" s="18"/>
      <c r="D126" s="18"/>
      <c r="E126" s="18"/>
      <c r="F126" s="18"/>
      <c r="G126" s="18"/>
      <c r="H126" s="18"/>
      <c r="I126" s="18"/>
      <c r="J126" s="18"/>
      <c r="K126" s="18"/>
      <c r="L126" s="18"/>
      <c r="M126" s="40">
        <f t="shared" ca="1" si="5"/>
        <v>2019</v>
      </c>
      <c r="N126" s="41">
        <f>Spielleistung!X126</f>
        <v>1</v>
      </c>
      <c r="O126" s="40">
        <f>IF(C126&lt;&gt;0,VLOOKUP(M126-J126,Eingabemaske!$B$9:$I$28,2),0)</f>
        <v>0</v>
      </c>
      <c r="P126" s="41">
        <f>Physis!T126</f>
        <v>1</v>
      </c>
      <c r="Q126" s="40">
        <f>IF(C126&lt;&gt;0,VLOOKUP(M126-J126,Eingabemaske!$B$9:$I$28,3),0)</f>
        <v>0</v>
      </c>
      <c r="R126" s="41">
        <f>'Mirwald-Methode'!E125</f>
        <v>1</v>
      </c>
      <c r="S126" s="40">
        <f>IF(C126&lt;&gt;0,VLOOKUP(M126-J126,Eingabemaske!$B$9:$I$28,4),0)</f>
        <v>0</v>
      </c>
      <c r="T126" s="41">
        <f>'Relative Age'!F125</f>
        <v>1</v>
      </c>
      <c r="U126" s="40">
        <f>IF(C126&lt;&gt;0,VLOOKUP(M126-J126,Eingabemaske!$B$9:$I$28,5),0)</f>
        <v>0</v>
      </c>
      <c r="V126" s="41">
        <f>Trainingsalter!E125</f>
        <v>1</v>
      </c>
      <c r="W126" s="40">
        <f>IF(C126&lt;&gt;0,VLOOKUP(M126-J126,Eingabemaske!$B$9:$I$28,6),0)</f>
        <v>0</v>
      </c>
      <c r="X126" s="41">
        <f>Trainingsaufwand!E125</f>
        <v>1</v>
      </c>
      <c r="Y126" s="40">
        <f>IF(C126&lt;&gt;0,VLOOKUP(M126-J126,Eingabemaske!$B$9:$I$28,7),0)</f>
        <v>0</v>
      </c>
      <c r="Z126" s="40">
        <f t="shared" si="6"/>
        <v>0</v>
      </c>
      <c r="AA126" s="40">
        <f t="shared" si="7"/>
        <v>1</v>
      </c>
      <c r="AB126" s="45"/>
      <c r="AC126" s="18"/>
      <c r="AD126" s="18"/>
      <c r="AE126" s="5"/>
    </row>
    <row r="127" spans="1:31">
      <c r="A127" s="18">
        <v>123</v>
      </c>
      <c r="B127" s="18"/>
      <c r="C127" s="18"/>
      <c r="D127" s="18"/>
      <c r="E127" s="18"/>
      <c r="F127" s="18"/>
      <c r="G127" s="18"/>
      <c r="H127" s="18"/>
      <c r="I127" s="18"/>
      <c r="J127" s="18"/>
      <c r="K127" s="18"/>
      <c r="L127" s="18"/>
      <c r="M127" s="40">
        <f t="shared" ca="1" si="5"/>
        <v>2019</v>
      </c>
      <c r="N127" s="41">
        <f>Spielleistung!X127</f>
        <v>1</v>
      </c>
      <c r="O127" s="40">
        <f>IF(C127&lt;&gt;0,VLOOKUP(M127-J127,Eingabemaske!$B$9:$I$28,2),0)</f>
        <v>0</v>
      </c>
      <c r="P127" s="41">
        <f>Physis!T127</f>
        <v>1</v>
      </c>
      <c r="Q127" s="40">
        <f>IF(C127&lt;&gt;0,VLOOKUP(M127-J127,Eingabemaske!$B$9:$I$28,3),0)</f>
        <v>0</v>
      </c>
      <c r="R127" s="41">
        <f>'Mirwald-Methode'!E126</f>
        <v>1</v>
      </c>
      <c r="S127" s="40">
        <f>IF(C127&lt;&gt;0,VLOOKUP(M127-J127,Eingabemaske!$B$9:$I$28,4),0)</f>
        <v>0</v>
      </c>
      <c r="T127" s="41">
        <f>'Relative Age'!F126</f>
        <v>1</v>
      </c>
      <c r="U127" s="40">
        <f>IF(C127&lt;&gt;0,VLOOKUP(M127-J127,Eingabemaske!$B$9:$I$28,5),0)</f>
        <v>0</v>
      </c>
      <c r="V127" s="41">
        <f>Trainingsalter!E126</f>
        <v>1</v>
      </c>
      <c r="W127" s="40">
        <f>IF(C127&lt;&gt;0,VLOOKUP(M127-J127,Eingabemaske!$B$9:$I$28,6),0)</f>
        <v>0</v>
      </c>
      <c r="X127" s="41">
        <f>Trainingsaufwand!E126</f>
        <v>1</v>
      </c>
      <c r="Y127" s="40">
        <f>IF(C127&lt;&gt;0,VLOOKUP(M127-J127,Eingabemaske!$B$9:$I$28,7),0)</f>
        <v>0</v>
      </c>
      <c r="Z127" s="40">
        <f t="shared" si="6"/>
        <v>0</v>
      </c>
      <c r="AA127" s="40">
        <f t="shared" si="7"/>
        <v>1</v>
      </c>
      <c r="AB127" s="45"/>
      <c r="AC127" s="18"/>
      <c r="AD127" s="18"/>
      <c r="AE127" s="5"/>
    </row>
    <row r="128" spans="1:31">
      <c r="A128" s="18">
        <v>124</v>
      </c>
      <c r="B128" s="18"/>
      <c r="C128" s="18"/>
      <c r="D128" s="18"/>
      <c r="E128" s="18"/>
      <c r="F128" s="18"/>
      <c r="G128" s="18"/>
      <c r="H128" s="18"/>
      <c r="I128" s="18"/>
      <c r="J128" s="18"/>
      <c r="K128" s="18"/>
      <c r="L128" s="18"/>
      <c r="M128" s="40">
        <f t="shared" ca="1" si="5"/>
        <v>2019</v>
      </c>
      <c r="N128" s="41">
        <f>Spielleistung!X128</f>
        <v>1</v>
      </c>
      <c r="O128" s="40">
        <f>IF(C128&lt;&gt;0,VLOOKUP(M128-J128,Eingabemaske!$B$9:$I$28,2),0)</f>
        <v>0</v>
      </c>
      <c r="P128" s="41">
        <f>Physis!T128</f>
        <v>1</v>
      </c>
      <c r="Q128" s="40">
        <f>IF(C128&lt;&gt;0,VLOOKUP(M128-J128,Eingabemaske!$B$9:$I$28,3),0)</f>
        <v>0</v>
      </c>
      <c r="R128" s="41">
        <f>'Mirwald-Methode'!E127</f>
        <v>1</v>
      </c>
      <c r="S128" s="40">
        <f>IF(C128&lt;&gt;0,VLOOKUP(M128-J128,Eingabemaske!$B$9:$I$28,4),0)</f>
        <v>0</v>
      </c>
      <c r="T128" s="41">
        <f>'Relative Age'!F127</f>
        <v>1</v>
      </c>
      <c r="U128" s="40">
        <f>IF(C128&lt;&gt;0,VLOOKUP(M128-J128,Eingabemaske!$B$9:$I$28,5),0)</f>
        <v>0</v>
      </c>
      <c r="V128" s="41">
        <f>Trainingsalter!E127</f>
        <v>1</v>
      </c>
      <c r="W128" s="40">
        <f>IF(C128&lt;&gt;0,VLOOKUP(M128-J128,Eingabemaske!$B$9:$I$28,6),0)</f>
        <v>0</v>
      </c>
      <c r="X128" s="41">
        <f>Trainingsaufwand!E127</f>
        <v>1</v>
      </c>
      <c r="Y128" s="40">
        <f>IF(C128&lt;&gt;0,VLOOKUP(M128-J128,Eingabemaske!$B$9:$I$28,7),0)</f>
        <v>0</v>
      </c>
      <c r="Z128" s="40">
        <f t="shared" si="6"/>
        <v>0</v>
      </c>
      <c r="AA128" s="40">
        <f t="shared" si="7"/>
        <v>1</v>
      </c>
      <c r="AB128" s="45"/>
      <c r="AC128" s="18"/>
      <c r="AD128" s="18"/>
      <c r="AE128" s="5"/>
    </row>
    <row r="129" spans="1:31">
      <c r="A129" s="18">
        <v>125</v>
      </c>
      <c r="B129" s="18"/>
      <c r="C129" s="18"/>
      <c r="D129" s="18"/>
      <c r="E129" s="18"/>
      <c r="F129" s="18"/>
      <c r="G129" s="18"/>
      <c r="H129" s="18"/>
      <c r="I129" s="18"/>
      <c r="J129" s="18"/>
      <c r="K129" s="18"/>
      <c r="L129" s="18"/>
      <c r="M129" s="40">
        <f t="shared" ca="1" si="5"/>
        <v>2019</v>
      </c>
      <c r="N129" s="41">
        <f>Spielleistung!X129</f>
        <v>1</v>
      </c>
      <c r="O129" s="40">
        <f>IF(C129&lt;&gt;0,VLOOKUP(M129-J129,Eingabemaske!$B$9:$I$28,2),0)</f>
        <v>0</v>
      </c>
      <c r="P129" s="41">
        <f>Physis!T129</f>
        <v>1</v>
      </c>
      <c r="Q129" s="40">
        <f>IF(C129&lt;&gt;0,VLOOKUP(M129-J129,Eingabemaske!$B$9:$I$28,3),0)</f>
        <v>0</v>
      </c>
      <c r="R129" s="41">
        <f>'Mirwald-Methode'!E128</f>
        <v>1</v>
      </c>
      <c r="S129" s="40">
        <f>IF(C129&lt;&gt;0,VLOOKUP(M129-J129,Eingabemaske!$B$9:$I$28,4),0)</f>
        <v>0</v>
      </c>
      <c r="T129" s="41">
        <f>'Relative Age'!F128</f>
        <v>1</v>
      </c>
      <c r="U129" s="40">
        <f>IF(C129&lt;&gt;0,VLOOKUP(M129-J129,Eingabemaske!$B$9:$I$28,5),0)</f>
        <v>0</v>
      </c>
      <c r="V129" s="41">
        <f>Trainingsalter!E128</f>
        <v>1</v>
      </c>
      <c r="W129" s="40">
        <f>IF(C129&lt;&gt;0,VLOOKUP(M129-J129,Eingabemaske!$B$9:$I$28,6),0)</f>
        <v>0</v>
      </c>
      <c r="X129" s="41">
        <f>Trainingsaufwand!E128</f>
        <v>1</v>
      </c>
      <c r="Y129" s="40">
        <f>IF(C129&lt;&gt;0,VLOOKUP(M129-J129,Eingabemaske!$B$9:$I$28,7),0)</f>
        <v>0</v>
      </c>
      <c r="Z129" s="40">
        <f t="shared" si="6"/>
        <v>0</v>
      </c>
      <c r="AA129" s="40">
        <f t="shared" si="7"/>
        <v>1</v>
      </c>
      <c r="AB129" s="45"/>
      <c r="AC129" s="18"/>
      <c r="AD129" s="18"/>
      <c r="AE129" s="5"/>
    </row>
    <row r="130" spans="1:31">
      <c r="A130" s="18">
        <v>126</v>
      </c>
      <c r="B130" s="18"/>
      <c r="C130" s="18"/>
      <c r="D130" s="18"/>
      <c r="E130" s="18"/>
      <c r="F130" s="18"/>
      <c r="G130" s="18"/>
      <c r="H130" s="18"/>
      <c r="I130" s="18"/>
      <c r="J130" s="18"/>
      <c r="K130" s="18"/>
      <c r="L130" s="18"/>
      <c r="M130" s="40">
        <f t="shared" ca="1" si="5"/>
        <v>2019</v>
      </c>
      <c r="N130" s="41">
        <f>Spielleistung!X130</f>
        <v>1</v>
      </c>
      <c r="O130" s="40">
        <f>IF(C130&lt;&gt;0,VLOOKUP(M130-J130,Eingabemaske!$B$9:$I$28,2),0)</f>
        <v>0</v>
      </c>
      <c r="P130" s="41">
        <f>Physis!T130</f>
        <v>1</v>
      </c>
      <c r="Q130" s="40">
        <f>IF(C130&lt;&gt;0,VLOOKUP(M130-J130,Eingabemaske!$B$9:$I$28,3),0)</f>
        <v>0</v>
      </c>
      <c r="R130" s="41">
        <f>'Mirwald-Methode'!E129</f>
        <v>1</v>
      </c>
      <c r="S130" s="40">
        <f>IF(C130&lt;&gt;0,VLOOKUP(M130-J130,Eingabemaske!$B$9:$I$28,4),0)</f>
        <v>0</v>
      </c>
      <c r="T130" s="41">
        <f>'Relative Age'!F129</f>
        <v>1</v>
      </c>
      <c r="U130" s="40">
        <f>IF(C130&lt;&gt;0,VLOOKUP(M130-J130,Eingabemaske!$B$9:$I$28,5),0)</f>
        <v>0</v>
      </c>
      <c r="V130" s="41">
        <f>Trainingsalter!E129</f>
        <v>1</v>
      </c>
      <c r="W130" s="40">
        <f>IF(C130&lt;&gt;0,VLOOKUP(M130-J130,Eingabemaske!$B$9:$I$28,6),0)</f>
        <v>0</v>
      </c>
      <c r="X130" s="41">
        <f>Trainingsaufwand!E129</f>
        <v>1</v>
      </c>
      <c r="Y130" s="40">
        <f>IF(C130&lt;&gt;0,VLOOKUP(M130-J130,Eingabemaske!$B$9:$I$28,7),0)</f>
        <v>0</v>
      </c>
      <c r="Z130" s="40">
        <f t="shared" si="6"/>
        <v>0</v>
      </c>
      <c r="AA130" s="40">
        <f t="shared" si="7"/>
        <v>1</v>
      </c>
      <c r="AB130" s="45"/>
      <c r="AC130" s="18"/>
      <c r="AD130" s="18"/>
      <c r="AE130" s="5"/>
    </row>
    <row r="131" spans="1:31">
      <c r="A131" s="18">
        <v>127</v>
      </c>
      <c r="B131" s="18"/>
      <c r="C131" s="18"/>
      <c r="D131" s="18"/>
      <c r="E131" s="18"/>
      <c r="F131" s="18"/>
      <c r="G131" s="18"/>
      <c r="H131" s="18"/>
      <c r="I131" s="18"/>
      <c r="J131" s="18"/>
      <c r="K131" s="18"/>
      <c r="L131" s="18"/>
      <c r="M131" s="40">
        <f t="shared" ca="1" si="5"/>
        <v>2019</v>
      </c>
      <c r="N131" s="41">
        <f>Spielleistung!X131</f>
        <v>1</v>
      </c>
      <c r="O131" s="40">
        <f>IF(C131&lt;&gt;0,VLOOKUP(M131-J131,Eingabemaske!$B$9:$I$28,2),0)</f>
        <v>0</v>
      </c>
      <c r="P131" s="41">
        <f>Physis!T131</f>
        <v>1</v>
      </c>
      <c r="Q131" s="40">
        <f>IF(C131&lt;&gt;0,VLOOKUP(M131-J131,Eingabemaske!$B$9:$I$28,3),0)</f>
        <v>0</v>
      </c>
      <c r="R131" s="41">
        <f>'Mirwald-Methode'!E130</f>
        <v>1</v>
      </c>
      <c r="S131" s="40">
        <f>IF(C131&lt;&gt;0,VLOOKUP(M131-J131,Eingabemaske!$B$9:$I$28,4),0)</f>
        <v>0</v>
      </c>
      <c r="T131" s="41">
        <f>'Relative Age'!F130</f>
        <v>1</v>
      </c>
      <c r="U131" s="40">
        <f>IF(C131&lt;&gt;0,VLOOKUP(M131-J131,Eingabemaske!$B$9:$I$28,5),0)</f>
        <v>0</v>
      </c>
      <c r="V131" s="41">
        <f>Trainingsalter!E130</f>
        <v>1</v>
      </c>
      <c r="W131" s="40">
        <f>IF(C131&lt;&gt;0,VLOOKUP(M131-J131,Eingabemaske!$B$9:$I$28,6),0)</f>
        <v>0</v>
      </c>
      <c r="X131" s="41">
        <f>Trainingsaufwand!E130</f>
        <v>1</v>
      </c>
      <c r="Y131" s="40">
        <f>IF(C131&lt;&gt;0,VLOOKUP(M131-J131,Eingabemaske!$B$9:$I$28,7),0)</f>
        <v>0</v>
      </c>
      <c r="Z131" s="40">
        <f t="shared" si="6"/>
        <v>0</v>
      </c>
      <c r="AA131" s="40">
        <f t="shared" si="7"/>
        <v>1</v>
      </c>
      <c r="AB131" s="45"/>
      <c r="AC131" s="18"/>
      <c r="AD131" s="18"/>
      <c r="AE131" s="5"/>
    </row>
    <row r="132" spans="1:31">
      <c r="A132" s="18">
        <v>128</v>
      </c>
      <c r="B132" s="18"/>
      <c r="C132" s="18"/>
      <c r="D132" s="18"/>
      <c r="E132" s="18"/>
      <c r="F132" s="18"/>
      <c r="G132" s="18"/>
      <c r="H132" s="18"/>
      <c r="I132" s="18"/>
      <c r="J132" s="18"/>
      <c r="K132" s="18"/>
      <c r="L132" s="18"/>
      <c r="M132" s="40">
        <f t="shared" ca="1" si="5"/>
        <v>2019</v>
      </c>
      <c r="N132" s="41">
        <f>Spielleistung!X132</f>
        <v>1</v>
      </c>
      <c r="O132" s="40">
        <f>IF(C132&lt;&gt;0,VLOOKUP(M132-J132,Eingabemaske!$B$9:$I$28,2),0)</f>
        <v>0</v>
      </c>
      <c r="P132" s="41">
        <f>Physis!T132</f>
        <v>1</v>
      </c>
      <c r="Q132" s="40">
        <f>IF(C132&lt;&gt;0,VLOOKUP(M132-J132,Eingabemaske!$B$9:$I$28,3),0)</f>
        <v>0</v>
      </c>
      <c r="R132" s="41">
        <f>'Mirwald-Methode'!E131</f>
        <v>1</v>
      </c>
      <c r="S132" s="40">
        <f>IF(C132&lt;&gt;0,VLOOKUP(M132-J132,Eingabemaske!$B$9:$I$28,4),0)</f>
        <v>0</v>
      </c>
      <c r="T132" s="41">
        <f>'Relative Age'!F131</f>
        <v>1</v>
      </c>
      <c r="U132" s="40">
        <f>IF(C132&lt;&gt;0,VLOOKUP(M132-J132,Eingabemaske!$B$9:$I$28,5),0)</f>
        <v>0</v>
      </c>
      <c r="V132" s="41">
        <f>Trainingsalter!E131</f>
        <v>1</v>
      </c>
      <c r="W132" s="40">
        <f>IF(C132&lt;&gt;0,VLOOKUP(M132-J132,Eingabemaske!$B$9:$I$28,6),0)</f>
        <v>0</v>
      </c>
      <c r="X132" s="41">
        <f>Trainingsaufwand!E131</f>
        <v>1</v>
      </c>
      <c r="Y132" s="40">
        <f>IF(C132&lt;&gt;0,VLOOKUP(M132-J132,Eingabemaske!$B$9:$I$28,7),0)</f>
        <v>0</v>
      </c>
      <c r="Z132" s="40">
        <f t="shared" si="6"/>
        <v>0</v>
      </c>
      <c r="AA132" s="40">
        <f t="shared" si="7"/>
        <v>1</v>
      </c>
      <c r="AB132" s="45"/>
      <c r="AC132" s="18"/>
      <c r="AD132" s="18"/>
      <c r="AE132" s="5"/>
    </row>
    <row r="133" spans="1:31">
      <c r="A133" s="18">
        <v>129</v>
      </c>
      <c r="B133" s="18"/>
      <c r="C133" s="18"/>
      <c r="D133" s="18"/>
      <c r="E133" s="18"/>
      <c r="F133" s="18"/>
      <c r="G133" s="18"/>
      <c r="H133" s="18"/>
      <c r="I133" s="18"/>
      <c r="J133" s="18"/>
      <c r="K133" s="18"/>
      <c r="L133" s="18"/>
      <c r="M133" s="40">
        <f t="shared" ca="1" si="5"/>
        <v>2019</v>
      </c>
      <c r="N133" s="41">
        <f>Spielleistung!X133</f>
        <v>1</v>
      </c>
      <c r="O133" s="40">
        <f>IF(C133&lt;&gt;0,VLOOKUP(M133-J133,Eingabemaske!$B$9:$I$28,2),0)</f>
        <v>0</v>
      </c>
      <c r="P133" s="41">
        <f>Physis!T133</f>
        <v>1</v>
      </c>
      <c r="Q133" s="40">
        <f>IF(C133&lt;&gt;0,VLOOKUP(M133-J133,Eingabemaske!$B$9:$I$28,3),0)</f>
        <v>0</v>
      </c>
      <c r="R133" s="41">
        <f>'Mirwald-Methode'!E132</f>
        <v>1</v>
      </c>
      <c r="S133" s="40">
        <f>IF(C133&lt;&gt;0,VLOOKUP(M133-J133,Eingabemaske!$B$9:$I$28,4),0)</f>
        <v>0</v>
      </c>
      <c r="T133" s="41">
        <f>'Relative Age'!F132</f>
        <v>1</v>
      </c>
      <c r="U133" s="40">
        <f>IF(C133&lt;&gt;0,VLOOKUP(M133-J133,Eingabemaske!$B$9:$I$28,5),0)</f>
        <v>0</v>
      </c>
      <c r="V133" s="41">
        <f>Trainingsalter!E132</f>
        <v>1</v>
      </c>
      <c r="W133" s="40">
        <f>IF(C133&lt;&gt;0,VLOOKUP(M133-J133,Eingabemaske!$B$9:$I$28,6),0)</f>
        <v>0</v>
      </c>
      <c r="X133" s="41">
        <f>Trainingsaufwand!E132</f>
        <v>1</v>
      </c>
      <c r="Y133" s="40">
        <f>IF(C133&lt;&gt;0,VLOOKUP(M133-J133,Eingabemaske!$B$9:$I$28,7),0)</f>
        <v>0</v>
      </c>
      <c r="Z133" s="40">
        <f t="shared" si="6"/>
        <v>0</v>
      </c>
      <c r="AA133" s="40">
        <f t="shared" ref="AA133:AA164" si="8">RANK(Z133,$Z$5:$Z$171)</f>
        <v>1</v>
      </c>
      <c r="AB133" s="45"/>
      <c r="AC133" s="18"/>
      <c r="AD133" s="18"/>
      <c r="AE133" s="5"/>
    </row>
    <row r="134" spans="1:31">
      <c r="A134" s="18">
        <v>130</v>
      </c>
      <c r="B134" s="18"/>
      <c r="C134" s="18"/>
      <c r="D134" s="18"/>
      <c r="E134" s="18"/>
      <c r="F134" s="18"/>
      <c r="G134" s="18"/>
      <c r="H134" s="18"/>
      <c r="I134" s="18"/>
      <c r="J134" s="18"/>
      <c r="K134" s="18"/>
      <c r="L134" s="18"/>
      <c r="M134" s="40">
        <f t="shared" ref="M134:M171" ca="1" si="9">YEAR(TODAY())</f>
        <v>2019</v>
      </c>
      <c r="N134" s="41">
        <f>Spielleistung!X134</f>
        <v>1</v>
      </c>
      <c r="O134" s="40">
        <f>IF(C134&lt;&gt;0,VLOOKUP(M134-J134,Eingabemaske!$B$9:$I$28,2),0)</f>
        <v>0</v>
      </c>
      <c r="P134" s="41">
        <f>Physis!T134</f>
        <v>1</v>
      </c>
      <c r="Q134" s="40">
        <f>IF(C134&lt;&gt;0,VLOOKUP(M134-J134,Eingabemaske!$B$9:$I$28,3),0)</f>
        <v>0</v>
      </c>
      <c r="R134" s="41">
        <f>'Mirwald-Methode'!E133</f>
        <v>1</v>
      </c>
      <c r="S134" s="40">
        <f>IF(C134&lt;&gt;0,VLOOKUP(M134-J134,Eingabemaske!$B$9:$I$28,4),0)</f>
        <v>0</v>
      </c>
      <c r="T134" s="41">
        <f>'Relative Age'!F133</f>
        <v>1</v>
      </c>
      <c r="U134" s="40">
        <f>IF(C134&lt;&gt;0,VLOOKUP(M134-J134,Eingabemaske!$B$9:$I$28,5),0)</f>
        <v>0</v>
      </c>
      <c r="V134" s="41">
        <f>Trainingsalter!E133</f>
        <v>1</v>
      </c>
      <c r="W134" s="40">
        <f>IF(C134&lt;&gt;0,VLOOKUP(M134-J134,Eingabemaske!$B$9:$I$28,6),0)</f>
        <v>0</v>
      </c>
      <c r="X134" s="41">
        <f>Trainingsaufwand!E133</f>
        <v>1</v>
      </c>
      <c r="Y134" s="40">
        <f>IF(C134&lt;&gt;0,VLOOKUP(M134-J134,Eingabemaske!$B$9:$I$28,7),0)</f>
        <v>0</v>
      </c>
      <c r="Z134" s="40">
        <f t="shared" ref="Z134:Z171" si="10">N134*O134+P134*Q134+R134*S134+T134*U134+V134*W134+X134*Y134</f>
        <v>0</v>
      </c>
      <c r="AA134" s="40">
        <f t="shared" si="8"/>
        <v>1</v>
      </c>
      <c r="AB134" s="45"/>
      <c r="AC134" s="18"/>
      <c r="AD134" s="18"/>
      <c r="AE134" s="5"/>
    </row>
    <row r="135" spans="1:31">
      <c r="A135" s="18">
        <v>131</v>
      </c>
      <c r="B135" s="18"/>
      <c r="C135" s="18"/>
      <c r="D135" s="18"/>
      <c r="E135" s="18"/>
      <c r="F135" s="18"/>
      <c r="G135" s="18"/>
      <c r="H135" s="18"/>
      <c r="I135" s="18"/>
      <c r="J135" s="18"/>
      <c r="K135" s="18"/>
      <c r="L135" s="18"/>
      <c r="M135" s="40">
        <f t="shared" ca="1" si="9"/>
        <v>2019</v>
      </c>
      <c r="N135" s="41">
        <f>Spielleistung!X135</f>
        <v>1</v>
      </c>
      <c r="O135" s="40">
        <f>IF(C135&lt;&gt;0,VLOOKUP(M135-J135,Eingabemaske!$B$9:$I$28,2),0)</f>
        <v>0</v>
      </c>
      <c r="P135" s="41">
        <f>Physis!T135</f>
        <v>1</v>
      </c>
      <c r="Q135" s="40">
        <f>IF(C135&lt;&gt;0,VLOOKUP(M135-J135,Eingabemaske!$B$9:$I$28,3),0)</f>
        <v>0</v>
      </c>
      <c r="R135" s="41">
        <f>'Mirwald-Methode'!E134</f>
        <v>1</v>
      </c>
      <c r="S135" s="40">
        <f>IF(C135&lt;&gt;0,VLOOKUP(M135-J135,Eingabemaske!$B$9:$I$28,4),0)</f>
        <v>0</v>
      </c>
      <c r="T135" s="41">
        <f>'Relative Age'!F134</f>
        <v>1</v>
      </c>
      <c r="U135" s="40">
        <f>IF(C135&lt;&gt;0,VLOOKUP(M135-J135,Eingabemaske!$B$9:$I$28,5),0)</f>
        <v>0</v>
      </c>
      <c r="V135" s="41">
        <f>Trainingsalter!E134</f>
        <v>1</v>
      </c>
      <c r="W135" s="40">
        <f>IF(C135&lt;&gt;0,VLOOKUP(M135-J135,Eingabemaske!$B$9:$I$28,6),0)</f>
        <v>0</v>
      </c>
      <c r="X135" s="41">
        <f>Trainingsaufwand!E134</f>
        <v>1</v>
      </c>
      <c r="Y135" s="40">
        <f>IF(C135&lt;&gt;0,VLOOKUP(M135-J135,Eingabemaske!$B$9:$I$28,7),0)</f>
        <v>0</v>
      </c>
      <c r="Z135" s="40">
        <f t="shared" si="10"/>
        <v>0</v>
      </c>
      <c r="AA135" s="40">
        <f t="shared" si="8"/>
        <v>1</v>
      </c>
      <c r="AB135" s="45"/>
      <c r="AC135" s="18"/>
      <c r="AD135" s="18"/>
      <c r="AE135" s="5"/>
    </row>
    <row r="136" spans="1:31">
      <c r="A136" s="18">
        <v>132</v>
      </c>
      <c r="B136" s="18"/>
      <c r="C136" s="18"/>
      <c r="D136" s="18"/>
      <c r="E136" s="18"/>
      <c r="F136" s="18"/>
      <c r="G136" s="18"/>
      <c r="H136" s="18"/>
      <c r="I136" s="18"/>
      <c r="J136" s="18"/>
      <c r="K136" s="18"/>
      <c r="L136" s="18"/>
      <c r="M136" s="40">
        <f t="shared" ca="1" si="9"/>
        <v>2019</v>
      </c>
      <c r="N136" s="41">
        <f>Spielleistung!X136</f>
        <v>1</v>
      </c>
      <c r="O136" s="40">
        <f>IF(C136&lt;&gt;0,VLOOKUP(M136-J136,Eingabemaske!$B$9:$I$28,2),0)</f>
        <v>0</v>
      </c>
      <c r="P136" s="41">
        <f>Physis!T136</f>
        <v>1</v>
      </c>
      <c r="Q136" s="40">
        <f>IF(C136&lt;&gt;0,VLOOKUP(M136-J136,Eingabemaske!$B$9:$I$28,3),0)</f>
        <v>0</v>
      </c>
      <c r="R136" s="41">
        <f>'Mirwald-Methode'!E135</f>
        <v>1</v>
      </c>
      <c r="S136" s="40">
        <f>IF(C136&lt;&gt;0,VLOOKUP(M136-J136,Eingabemaske!$B$9:$I$28,4),0)</f>
        <v>0</v>
      </c>
      <c r="T136" s="41">
        <f>'Relative Age'!F135</f>
        <v>1</v>
      </c>
      <c r="U136" s="40">
        <f>IF(C136&lt;&gt;0,VLOOKUP(M136-J136,Eingabemaske!$B$9:$I$28,5),0)</f>
        <v>0</v>
      </c>
      <c r="V136" s="41">
        <f>Trainingsalter!E135</f>
        <v>1</v>
      </c>
      <c r="W136" s="40">
        <f>IF(C136&lt;&gt;0,VLOOKUP(M136-J136,Eingabemaske!$B$9:$I$28,6),0)</f>
        <v>0</v>
      </c>
      <c r="X136" s="41">
        <f>Trainingsaufwand!E135</f>
        <v>1</v>
      </c>
      <c r="Y136" s="40">
        <f>IF(C136&lt;&gt;0,VLOOKUP(M136-J136,Eingabemaske!$B$9:$I$28,7),0)</f>
        <v>0</v>
      </c>
      <c r="Z136" s="40">
        <f t="shared" si="10"/>
        <v>0</v>
      </c>
      <c r="AA136" s="40">
        <f t="shared" si="8"/>
        <v>1</v>
      </c>
      <c r="AB136" s="45"/>
      <c r="AC136" s="18"/>
      <c r="AD136" s="18"/>
      <c r="AE136" s="5"/>
    </row>
    <row r="137" spans="1:31">
      <c r="A137" s="18">
        <v>133</v>
      </c>
      <c r="B137" s="18"/>
      <c r="C137" s="18"/>
      <c r="D137" s="18"/>
      <c r="E137" s="18"/>
      <c r="F137" s="18"/>
      <c r="G137" s="18"/>
      <c r="H137" s="18"/>
      <c r="I137" s="18"/>
      <c r="J137" s="18"/>
      <c r="K137" s="18"/>
      <c r="L137" s="18"/>
      <c r="M137" s="40">
        <f t="shared" ca="1" si="9"/>
        <v>2019</v>
      </c>
      <c r="N137" s="41">
        <f>Spielleistung!X137</f>
        <v>1</v>
      </c>
      <c r="O137" s="40">
        <f>IF(C137&lt;&gt;0,VLOOKUP(M137-J137,Eingabemaske!$B$9:$I$28,2),0)</f>
        <v>0</v>
      </c>
      <c r="P137" s="41">
        <f>Physis!T137</f>
        <v>1</v>
      </c>
      <c r="Q137" s="40">
        <f>IF(C137&lt;&gt;0,VLOOKUP(M137-J137,Eingabemaske!$B$9:$I$28,3),0)</f>
        <v>0</v>
      </c>
      <c r="R137" s="41">
        <f>'Mirwald-Methode'!E136</f>
        <v>1</v>
      </c>
      <c r="S137" s="40">
        <f>IF(C137&lt;&gt;0,VLOOKUP(M137-J137,Eingabemaske!$B$9:$I$28,4),0)</f>
        <v>0</v>
      </c>
      <c r="T137" s="41">
        <f>'Relative Age'!F136</f>
        <v>1</v>
      </c>
      <c r="U137" s="40">
        <f>IF(C137&lt;&gt;0,VLOOKUP(M137-J137,Eingabemaske!$B$9:$I$28,5),0)</f>
        <v>0</v>
      </c>
      <c r="V137" s="41">
        <f>Trainingsalter!E136</f>
        <v>1</v>
      </c>
      <c r="W137" s="40">
        <f>IF(C137&lt;&gt;0,VLOOKUP(M137-J137,Eingabemaske!$B$9:$I$28,6),0)</f>
        <v>0</v>
      </c>
      <c r="X137" s="41">
        <f>Trainingsaufwand!E136</f>
        <v>1</v>
      </c>
      <c r="Y137" s="40">
        <f>IF(C137&lt;&gt;0,VLOOKUP(M137-J137,Eingabemaske!$B$9:$I$28,7),0)</f>
        <v>0</v>
      </c>
      <c r="Z137" s="40">
        <f t="shared" si="10"/>
        <v>0</v>
      </c>
      <c r="AA137" s="40">
        <f t="shared" si="8"/>
        <v>1</v>
      </c>
      <c r="AB137" s="45"/>
      <c r="AC137" s="18"/>
      <c r="AD137" s="18"/>
      <c r="AE137" s="5"/>
    </row>
    <row r="138" spans="1:31">
      <c r="A138" s="18">
        <v>134</v>
      </c>
      <c r="B138" s="18"/>
      <c r="C138" s="18"/>
      <c r="D138" s="18"/>
      <c r="E138" s="18"/>
      <c r="F138" s="18"/>
      <c r="G138" s="18"/>
      <c r="H138" s="18"/>
      <c r="I138" s="18"/>
      <c r="J138" s="18"/>
      <c r="K138" s="18"/>
      <c r="L138" s="18"/>
      <c r="M138" s="40">
        <f t="shared" ca="1" si="9"/>
        <v>2019</v>
      </c>
      <c r="N138" s="41">
        <f>Spielleistung!X138</f>
        <v>1</v>
      </c>
      <c r="O138" s="40">
        <f>IF(C138&lt;&gt;0,VLOOKUP(M138-J138,Eingabemaske!$B$9:$I$28,2),0)</f>
        <v>0</v>
      </c>
      <c r="P138" s="41">
        <f>Physis!T138</f>
        <v>1</v>
      </c>
      <c r="Q138" s="40">
        <f>IF(C138&lt;&gt;0,VLOOKUP(M138-J138,Eingabemaske!$B$9:$I$28,3),0)</f>
        <v>0</v>
      </c>
      <c r="R138" s="41">
        <f>'Mirwald-Methode'!E137</f>
        <v>1</v>
      </c>
      <c r="S138" s="40">
        <f>IF(C138&lt;&gt;0,VLOOKUP(M138-J138,Eingabemaske!$B$9:$I$28,4),0)</f>
        <v>0</v>
      </c>
      <c r="T138" s="41">
        <f>'Relative Age'!F137</f>
        <v>1</v>
      </c>
      <c r="U138" s="40">
        <f>IF(C138&lt;&gt;0,VLOOKUP(M138-J138,Eingabemaske!$B$9:$I$28,5),0)</f>
        <v>0</v>
      </c>
      <c r="V138" s="41">
        <f>Trainingsalter!E137</f>
        <v>1</v>
      </c>
      <c r="W138" s="40">
        <f>IF(C138&lt;&gt;0,VLOOKUP(M138-J138,Eingabemaske!$B$9:$I$28,6),0)</f>
        <v>0</v>
      </c>
      <c r="X138" s="41">
        <f>Trainingsaufwand!E137</f>
        <v>1</v>
      </c>
      <c r="Y138" s="40">
        <f>IF(C138&lt;&gt;0,VLOOKUP(M138-J138,Eingabemaske!$B$9:$I$28,7),0)</f>
        <v>0</v>
      </c>
      <c r="Z138" s="40">
        <f t="shared" si="10"/>
        <v>0</v>
      </c>
      <c r="AA138" s="40">
        <f t="shared" si="8"/>
        <v>1</v>
      </c>
      <c r="AB138" s="45"/>
      <c r="AC138" s="18"/>
      <c r="AD138" s="18"/>
      <c r="AE138" s="5"/>
    </row>
    <row r="139" spans="1:31">
      <c r="A139" s="18">
        <v>135</v>
      </c>
      <c r="B139" s="18"/>
      <c r="C139" s="18"/>
      <c r="D139" s="18"/>
      <c r="E139" s="18"/>
      <c r="F139" s="18"/>
      <c r="G139" s="18"/>
      <c r="H139" s="18"/>
      <c r="I139" s="18"/>
      <c r="J139" s="18"/>
      <c r="K139" s="18"/>
      <c r="L139" s="18"/>
      <c r="M139" s="40">
        <f t="shared" ca="1" si="9"/>
        <v>2019</v>
      </c>
      <c r="N139" s="41">
        <f>Spielleistung!X139</f>
        <v>1</v>
      </c>
      <c r="O139" s="40">
        <f>IF(C139&lt;&gt;0,VLOOKUP(M139-J139,Eingabemaske!$B$9:$I$28,2),0)</f>
        <v>0</v>
      </c>
      <c r="P139" s="41">
        <f>Physis!T139</f>
        <v>1</v>
      </c>
      <c r="Q139" s="40">
        <f>IF(C139&lt;&gt;0,VLOOKUP(M139-J139,Eingabemaske!$B$9:$I$28,3),0)</f>
        <v>0</v>
      </c>
      <c r="R139" s="41">
        <f>'Mirwald-Methode'!E138</f>
        <v>1</v>
      </c>
      <c r="S139" s="40">
        <f>IF(C139&lt;&gt;0,VLOOKUP(M139-J139,Eingabemaske!$B$9:$I$28,4),0)</f>
        <v>0</v>
      </c>
      <c r="T139" s="41">
        <f>'Relative Age'!F138</f>
        <v>1</v>
      </c>
      <c r="U139" s="40">
        <f>IF(C139&lt;&gt;0,VLOOKUP(M139-J139,Eingabemaske!$B$9:$I$28,5),0)</f>
        <v>0</v>
      </c>
      <c r="V139" s="41">
        <f>Trainingsalter!E138</f>
        <v>1</v>
      </c>
      <c r="W139" s="40">
        <f>IF(C139&lt;&gt;0,VLOOKUP(M139-J139,Eingabemaske!$B$9:$I$28,6),0)</f>
        <v>0</v>
      </c>
      <c r="X139" s="41">
        <f>Trainingsaufwand!E138</f>
        <v>1</v>
      </c>
      <c r="Y139" s="40">
        <f>IF(C139&lt;&gt;0,VLOOKUP(M139-J139,Eingabemaske!$B$9:$I$28,7),0)</f>
        <v>0</v>
      </c>
      <c r="Z139" s="40">
        <f t="shared" si="10"/>
        <v>0</v>
      </c>
      <c r="AA139" s="40">
        <f t="shared" si="8"/>
        <v>1</v>
      </c>
      <c r="AB139" s="45"/>
      <c r="AC139" s="18"/>
      <c r="AD139" s="18"/>
      <c r="AE139" s="5"/>
    </row>
    <row r="140" spans="1:31">
      <c r="A140" s="18">
        <v>136</v>
      </c>
      <c r="B140" s="18"/>
      <c r="C140" s="18"/>
      <c r="D140" s="18"/>
      <c r="E140" s="18"/>
      <c r="F140" s="18"/>
      <c r="G140" s="18"/>
      <c r="H140" s="18"/>
      <c r="I140" s="18"/>
      <c r="J140" s="18"/>
      <c r="K140" s="18"/>
      <c r="L140" s="18"/>
      <c r="M140" s="40">
        <f t="shared" ca="1" si="9"/>
        <v>2019</v>
      </c>
      <c r="N140" s="41">
        <f>Spielleistung!X140</f>
        <v>1</v>
      </c>
      <c r="O140" s="40">
        <f>IF(C140&lt;&gt;0,VLOOKUP(M140-J140,Eingabemaske!$B$9:$I$28,2),0)</f>
        <v>0</v>
      </c>
      <c r="P140" s="41">
        <f>Physis!T140</f>
        <v>1</v>
      </c>
      <c r="Q140" s="40">
        <f>IF(C140&lt;&gt;0,VLOOKUP(M140-J140,Eingabemaske!$B$9:$I$28,3),0)</f>
        <v>0</v>
      </c>
      <c r="R140" s="41">
        <f>'Mirwald-Methode'!E139</f>
        <v>1</v>
      </c>
      <c r="S140" s="40">
        <f>IF(C140&lt;&gt;0,VLOOKUP(M140-J140,Eingabemaske!$B$9:$I$28,4),0)</f>
        <v>0</v>
      </c>
      <c r="T140" s="41">
        <f>'Relative Age'!F139</f>
        <v>1</v>
      </c>
      <c r="U140" s="40">
        <f>IF(C140&lt;&gt;0,VLOOKUP(M140-J140,Eingabemaske!$B$9:$I$28,5),0)</f>
        <v>0</v>
      </c>
      <c r="V140" s="41">
        <f>Trainingsalter!E139</f>
        <v>1</v>
      </c>
      <c r="W140" s="40">
        <f>IF(C140&lt;&gt;0,VLOOKUP(M140-J140,Eingabemaske!$B$9:$I$28,6),0)</f>
        <v>0</v>
      </c>
      <c r="X140" s="41">
        <f>Trainingsaufwand!E139</f>
        <v>1</v>
      </c>
      <c r="Y140" s="40">
        <f>IF(C140&lt;&gt;0,VLOOKUP(M140-J140,Eingabemaske!$B$9:$I$28,7),0)</f>
        <v>0</v>
      </c>
      <c r="Z140" s="40">
        <f t="shared" si="10"/>
        <v>0</v>
      </c>
      <c r="AA140" s="40">
        <f t="shared" si="8"/>
        <v>1</v>
      </c>
      <c r="AB140" s="45"/>
      <c r="AC140" s="18"/>
      <c r="AD140" s="18"/>
      <c r="AE140" s="5"/>
    </row>
    <row r="141" spans="1:31">
      <c r="A141" s="18">
        <v>137</v>
      </c>
      <c r="B141" s="18"/>
      <c r="C141" s="18"/>
      <c r="D141" s="18"/>
      <c r="E141" s="18"/>
      <c r="F141" s="18"/>
      <c r="G141" s="18"/>
      <c r="H141" s="18"/>
      <c r="I141" s="18"/>
      <c r="J141" s="18"/>
      <c r="K141" s="18"/>
      <c r="L141" s="18"/>
      <c r="M141" s="40">
        <f t="shared" ca="1" si="9"/>
        <v>2019</v>
      </c>
      <c r="N141" s="41">
        <f>Spielleistung!X141</f>
        <v>1</v>
      </c>
      <c r="O141" s="40">
        <f>IF(C141&lt;&gt;0,VLOOKUP(M141-J141,Eingabemaske!$B$9:$I$28,2),0)</f>
        <v>0</v>
      </c>
      <c r="P141" s="41">
        <f>Physis!T141</f>
        <v>1</v>
      </c>
      <c r="Q141" s="40">
        <f>IF(C141&lt;&gt;0,VLOOKUP(M141-J141,Eingabemaske!$B$9:$I$28,3),0)</f>
        <v>0</v>
      </c>
      <c r="R141" s="41">
        <f>'Mirwald-Methode'!E140</f>
        <v>1</v>
      </c>
      <c r="S141" s="40">
        <f>IF(C141&lt;&gt;0,VLOOKUP(M141-J141,Eingabemaske!$B$9:$I$28,4),0)</f>
        <v>0</v>
      </c>
      <c r="T141" s="41">
        <f>'Relative Age'!F140</f>
        <v>1</v>
      </c>
      <c r="U141" s="40">
        <f>IF(C141&lt;&gt;0,VLOOKUP(M141-J141,Eingabemaske!$B$9:$I$28,5),0)</f>
        <v>0</v>
      </c>
      <c r="V141" s="41">
        <f>Trainingsalter!E140</f>
        <v>1</v>
      </c>
      <c r="W141" s="40">
        <f>IF(C141&lt;&gt;0,VLOOKUP(M141-J141,Eingabemaske!$B$9:$I$28,6),0)</f>
        <v>0</v>
      </c>
      <c r="X141" s="41">
        <f>Trainingsaufwand!E140</f>
        <v>1</v>
      </c>
      <c r="Y141" s="40">
        <f>IF(C141&lt;&gt;0,VLOOKUP(M141-J141,Eingabemaske!$B$9:$I$28,7),0)</f>
        <v>0</v>
      </c>
      <c r="Z141" s="40">
        <f t="shared" si="10"/>
        <v>0</v>
      </c>
      <c r="AA141" s="40">
        <f t="shared" si="8"/>
        <v>1</v>
      </c>
      <c r="AB141" s="45"/>
      <c r="AC141" s="18"/>
      <c r="AD141" s="18"/>
      <c r="AE141" s="5"/>
    </row>
    <row r="142" spans="1:31">
      <c r="A142" s="18">
        <v>138</v>
      </c>
      <c r="B142" s="18"/>
      <c r="C142" s="18"/>
      <c r="D142" s="18"/>
      <c r="E142" s="18"/>
      <c r="F142" s="18"/>
      <c r="G142" s="18"/>
      <c r="H142" s="18"/>
      <c r="I142" s="18"/>
      <c r="J142" s="18"/>
      <c r="K142" s="18"/>
      <c r="L142" s="18"/>
      <c r="M142" s="40">
        <f t="shared" ca="1" si="9"/>
        <v>2019</v>
      </c>
      <c r="N142" s="41">
        <f>Spielleistung!X142</f>
        <v>1</v>
      </c>
      <c r="O142" s="40">
        <f>IF(C142&lt;&gt;0,VLOOKUP(M142-J142,Eingabemaske!$B$9:$I$28,2),0)</f>
        <v>0</v>
      </c>
      <c r="P142" s="41">
        <f>Physis!T142</f>
        <v>1</v>
      </c>
      <c r="Q142" s="40">
        <f>IF(C142&lt;&gt;0,VLOOKUP(M142-J142,Eingabemaske!$B$9:$I$28,3),0)</f>
        <v>0</v>
      </c>
      <c r="R142" s="41">
        <f>'Mirwald-Methode'!E141</f>
        <v>1</v>
      </c>
      <c r="S142" s="40">
        <f>IF(C142&lt;&gt;0,VLOOKUP(M142-J142,Eingabemaske!$B$9:$I$28,4),0)</f>
        <v>0</v>
      </c>
      <c r="T142" s="41">
        <f>'Relative Age'!F141</f>
        <v>1</v>
      </c>
      <c r="U142" s="40">
        <f>IF(C142&lt;&gt;0,VLOOKUP(M142-J142,Eingabemaske!$B$9:$I$28,5),0)</f>
        <v>0</v>
      </c>
      <c r="V142" s="41">
        <f>Trainingsalter!E141</f>
        <v>1</v>
      </c>
      <c r="W142" s="40">
        <f>IF(C142&lt;&gt;0,VLOOKUP(M142-J142,Eingabemaske!$B$9:$I$28,6),0)</f>
        <v>0</v>
      </c>
      <c r="X142" s="41">
        <f>Trainingsaufwand!E141</f>
        <v>1</v>
      </c>
      <c r="Y142" s="40">
        <f>IF(C142&lt;&gt;0,VLOOKUP(M142-J142,Eingabemaske!$B$9:$I$28,7),0)</f>
        <v>0</v>
      </c>
      <c r="Z142" s="40">
        <f t="shared" si="10"/>
        <v>0</v>
      </c>
      <c r="AA142" s="40">
        <f t="shared" si="8"/>
        <v>1</v>
      </c>
      <c r="AB142" s="45"/>
      <c r="AC142" s="18"/>
      <c r="AD142" s="18"/>
      <c r="AE142" s="5"/>
    </row>
    <row r="143" spans="1:31">
      <c r="A143" s="18">
        <v>139</v>
      </c>
      <c r="B143" s="18"/>
      <c r="C143" s="18"/>
      <c r="D143" s="18"/>
      <c r="E143" s="18"/>
      <c r="F143" s="18"/>
      <c r="G143" s="18"/>
      <c r="H143" s="18"/>
      <c r="I143" s="18"/>
      <c r="J143" s="18"/>
      <c r="K143" s="18"/>
      <c r="L143" s="18"/>
      <c r="M143" s="40">
        <f t="shared" ca="1" si="9"/>
        <v>2019</v>
      </c>
      <c r="N143" s="41">
        <f>Spielleistung!X143</f>
        <v>1</v>
      </c>
      <c r="O143" s="40">
        <f>IF(C143&lt;&gt;0,VLOOKUP(M143-J143,Eingabemaske!$B$9:$I$28,2),0)</f>
        <v>0</v>
      </c>
      <c r="P143" s="41">
        <f>Physis!T143</f>
        <v>1</v>
      </c>
      <c r="Q143" s="40">
        <f>IF(C143&lt;&gt;0,VLOOKUP(M143-J143,Eingabemaske!$B$9:$I$28,3),0)</f>
        <v>0</v>
      </c>
      <c r="R143" s="41">
        <f>'Mirwald-Methode'!E142</f>
        <v>1</v>
      </c>
      <c r="S143" s="40">
        <f>IF(C143&lt;&gt;0,VLOOKUP(M143-J143,Eingabemaske!$B$9:$I$28,4),0)</f>
        <v>0</v>
      </c>
      <c r="T143" s="41">
        <f>'Relative Age'!F142</f>
        <v>1</v>
      </c>
      <c r="U143" s="40">
        <f>IF(C143&lt;&gt;0,VLOOKUP(M143-J143,Eingabemaske!$B$9:$I$28,5),0)</f>
        <v>0</v>
      </c>
      <c r="V143" s="41">
        <f>Trainingsalter!E142</f>
        <v>1</v>
      </c>
      <c r="W143" s="40">
        <f>IF(C143&lt;&gt;0,VLOOKUP(M143-J143,Eingabemaske!$B$9:$I$28,6),0)</f>
        <v>0</v>
      </c>
      <c r="X143" s="41">
        <f>Trainingsaufwand!E142</f>
        <v>1</v>
      </c>
      <c r="Y143" s="40">
        <f>IF(C143&lt;&gt;0,VLOOKUP(M143-J143,Eingabemaske!$B$9:$I$28,7),0)</f>
        <v>0</v>
      </c>
      <c r="Z143" s="40">
        <f t="shared" si="10"/>
        <v>0</v>
      </c>
      <c r="AA143" s="40">
        <f t="shared" si="8"/>
        <v>1</v>
      </c>
      <c r="AB143" s="45"/>
      <c r="AC143" s="18"/>
      <c r="AD143" s="18"/>
      <c r="AE143" s="5"/>
    </row>
    <row r="144" spans="1:31">
      <c r="A144" s="18">
        <v>140</v>
      </c>
      <c r="B144" s="18"/>
      <c r="C144" s="18"/>
      <c r="D144" s="18"/>
      <c r="E144" s="18"/>
      <c r="F144" s="18"/>
      <c r="G144" s="18"/>
      <c r="H144" s="18"/>
      <c r="I144" s="18"/>
      <c r="J144" s="18"/>
      <c r="K144" s="18"/>
      <c r="L144" s="18"/>
      <c r="M144" s="40">
        <f t="shared" ca="1" si="9"/>
        <v>2019</v>
      </c>
      <c r="N144" s="41">
        <f>Spielleistung!X144</f>
        <v>1</v>
      </c>
      <c r="O144" s="40">
        <f>IF(C144&lt;&gt;0,VLOOKUP(M144-J144,Eingabemaske!$B$9:$I$28,2),0)</f>
        <v>0</v>
      </c>
      <c r="P144" s="41">
        <f>Physis!T144</f>
        <v>1</v>
      </c>
      <c r="Q144" s="40">
        <f>IF(C144&lt;&gt;0,VLOOKUP(M144-J144,Eingabemaske!$B$9:$I$28,3),0)</f>
        <v>0</v>
      </c>
      <c r="R144" s="41">
        <f>'Mirwald-Methode'!E143</f>
        <v>1</v>
      </c>
      <c r="S144" s="40">
        <f>IF(C144&lt;&gt;0,VLOOKUP(M144-J144,Eingabemaske!$B$9:$I$28,4),0)</f>
        <v>0</v>
      </c>
      <c r="T144" s="41">
        <f>'Relative Age'!F143</f>
        <v>1</v>
      </c>
      <c r="U144" s="40">
        <f>IF(C144&lt;&gt;0,VLOOKUP(M144-J144,Eingabemaske!$B$9:$I$28,5),0)</f>
        <v>0</v>
      </c>
      <c r="V144" s="41">
        <f>Trainingsalter!E143</f>
        <v>1</v>
      </c>
      <c r="W144" s="40">
        <f>IF(C144&lt;&gt;0,VLOOKUP(M144-J144,Eingabemaske!$B$9:$I$28,6),0)</f>
        <v>0</v>
      </c>
      <c r="X144" s="41">
        <f>Trainingsaufwand!E143</f>
        <v>1</v>
      </c>
      <c r="Y144" s="40">
        <f>IF(C144&lt;&gt;0,VLOOKUP(M144-J144,Eingabemaske!$B$9:$I$28,7),0)</f>
        <v>0</v>
      </c>
      <c r="Z144" s="40">
        <f t="shared" si="10"/>
        <v>0</v>
      </c>
      <c r="AA144" s="40">
        <f t="shared" si="8"/>
        <v>1</v>
      </c>
      <c r="AB144" s="45"/>
      <c r="AC144" s="18"/>
      <c r="AD144" s="18"/>
      <c r="AE144" s="5"/>
    </row>
    <row r="145" spans="1:31">
      <c r="A145" s="18">
        <v>141</v>
      </c>
      <c r="B145" s="18"/>
      <c r="C145" s="18"/>
      <c r="D145" s="18"/>
      <c r="E145" s="18"/>
      <c r="F145" s="18"/>
      <c r="G145" s="18"/>
      <c r="H145" s="18"/>
      <c r="I145" s="18"/>
      <c r="J145" s="18"/>
      <c r="K145" s="18"/>
      <c r="L145" s="18"/>
      <c r="M145" s="40">
        <f t="shared" ca="1" si="9"/>
        <v>2019</v>
      </c>
      <c r="N145" s="41">
        <f>Spielleistung!X145</f>
        <v>1</v>
      </c>
      <c r="O145" s="40">
        <f>IF(C145&lt;&gt;0,VLOOKUP(M145-J145,Eingabemaske!$B$9:$I$28,2),0)</f>
        <v>0</v>
      </c>
      <c r="P145" s="41">
        <f>Physis!T145</f>
        <v>1</v>
      </c>
      <c r="Q145" s="40">
        <f>IF(C145&lt;&gt;0,VLOOKUP(M145-J145,Eingabemaske!$B$9:$I$28,3),0)</f>
        <v>0</v>
      </c>
      <c r="R145" s="41">
        <f>'Mirwald-Methode'!E144</f>
        <v>1</v>
      </c>
      <c r="S145" s="40">
        <f>IF(C145&lt;&gt;0,VLOOKUP(M145-J145,Eingabemaske!$B$9:$I$28,4),0)</f>
        <v>0</v>
      </c>
      <c r="T145" s="41">
        <f>'Relative Age'!F144</f>
        <v>1</v>
      </c>
      <c r="U145" s="40">
        <f>IF(C145&lt;&gt;0,VLOOKUP(M145-J145,Eingabemaske!$B$9:$I$28,5),0)</f>
        <v>0</v>
      </c>
      <c r="V145" s="41">
        <f>Trainingsalter!E144</f>
        <v>1</v>
      </c>
      <c r="W145" s="40">
        <f>IF(C145&lt;&gt;0,VLOOKUP(M145-J145,Eingabemaske!$B$9:$I$28,6),0)</f>
        <v>0</v>
      </c>
      <c r="X145" s="41">
        <f>Trainingsaufwand!E144</f>
        <v>1</v>
      </c>
      <c r="Y145" s="40">
        <f>IF(C145&lt;&gt;0,VLOOKUP(M145-J145,Eingabemaske!$B$9:$I$28,7),0)</f>
        <v>0</v>
      </c>
      <c r="Z145" s="40">
        <f t="shared" si="10"/>
        <v>0</v>
      </c>
      <c r="AA145" s="40">
        <f t="shared" si="8"/>
        <v>1</v>
      </c>
      <c r="AB145" s="45"/>
      <c r="AC145" s="18"/>
      <c r="AD145" s="18"/>
      <c r="AE145" s="5"/>
    </row>
    <row r="146" spans="1:31">
      <c r="A146" s="18">
        <v>142</v>
      </c>
      <c r="B146" s="18"/>
      <c r="C146" s="18"/>
      <c r="D146" s="18"/>
      <c r="E146" s="18"/>
      <c r="F146" s="18"/>
      <c r="G146" s="18"/>
      <c r="H146" s="18"/>
      <c r="I146" s="18"/>
      <c r="J146" s="18"/>
      <c r="K146" s="18"/>
      <c r="L146" s="18"/>
      <c r="M146" s="40">
        <f t="shared" ca="1" si="9"/>
        <v>2019</v>
      </c>
      <c r="N146" s="41">
        <f>Spielleistung!X146</f>
        <v>1</v>
      </c>
      <c r="O146" s="40">
        <f>IF(C146&lt;&gt;0,VLOOKUP(M146-J146,Eingabemaske!$B$9:$I$28,2),0)</f>
        <v>0</v>
      </c>
      <c r="P146" s="41">
        <f>Physis!T146</f>
        <v>1</v>
      </c>
      <c r="Q146" s="40">
        <f>IF(C146&lt;&gt;0,VLOOKUP(M146-J146,Eingabemaske!$B$9:$I$28,3),0)</f>
        <v>0</v>
      </c>
      <c r="R146" s="41">
        <f>'Mirwald-Methode'!E145</f>
        <v>1</v>
      </c>
      <c r="S146" s="40">
        <f>IF(C146&lt;&gt;0,VLOOKUP(M146-J146,Eingabemaske!$B$9:$I$28,4),0)</f>
        <v>0</v>
      </c>
      <c r="T146" s="41">
        <f>'Relative Age'!F145</f>
        <v>1</v>
      </c>
      <c r="U146" s="40">
        <f>IF(C146&lt;&gt;0,VLOOKUP(M146-J146,Eingabemaske!$B$9:$I$28,5),0)</f>
        <v>0</v>
      </c>
      <c r="V146" s="41">
        <f>Trainingsalter!E145</f>
        <v>1</v>
      </c>
      <c r="W146" s="40">
        <f>IF(C146&lt;&gt;0,VLOOKUP(M146-J146,Eingabemaske!$B$9:$I$28,6),0)</f>
        <v>0</v>
      </c>
      <c r="X146" s="41">
        <f>Trainingsaufwand!E145</f>
        <v>1</v>
      </c>
      <c r="Y146" s="40">
        <f>IF(C146&lt;&gt;0,VLOOKUP(M146-J146,Eingabemaske!$B$9:$I$28,7),0)</f>
        <v>0</v>
      </c>
      <c r="Z146" s="40">
        <f t="shared" si="10"/>
        <v>0</v>
      </c>
      <c r="AA146" s="40">
        <f t="shared" si="8"/>
        <v>1</v>
      </c>
      <c r="AB146" s="45"/>
      <c r="AC146" s="18"/>
      <c r="AD146" s="18"/>
      <c r="AE146" s="5"/>
    </row>
    <row r="147" spans="1:31">
      <c r="A147" s="18">
        <v>143</v>
      </c>
      <c r="B147" s="18"/>
      <c r="C147" s="18"/>
      <c r="D147" s="18"/>
      <c r="E147" s="18"/>
      <c r="F147" s="18"/>
      <c r="G147" s="18"/>
      <c r="H147" s="18"/>
      <c r="I147" s="18"/>
      <c r="J147" s="18"/>
      <c r="K147" s="18"/>
      <c r="L147" s="18"/>
      <c r="M147" s="40">
        <f t="shared" ca="1" si="9"/>
        <v>2019</v>
      </c>
      <c r="N147" s="41">
        <f>Spielleistung!X147</f>
        <v>1</v>
      </c>
      <c r="O147" s="40">
        <f>IF(C147&lt;&gt;0,VLOOKUP(M147-J147,Eingabemaske!$B$9:$I$28,2),0)</f>
        <v>0</v>
      </c>
      <c r="P147" s="41">
        <f>Physis!T147</f>
        <v>1</v>
      </c>
      <c r="Q147" s="40">
        <f>IF(C147&lt;&gt;0,VLOOKUP(M147-J147,Eingabemaske!$B$9:$I$28,3),0)</f>
        <v>0</v>
      </c>
      <c r="R147" s="41">
        <f>'Mirwald-Methode'!E146</f>
        <v>1</v>
      </c>
      <c r="S147" s="40">
        <f>IF(C147&lt;&gt;0,VLOOKUP(M147-J147,Eingabemaske!$B$9:$I$28,4),0)</f>
        <v>0</v>
      </c>
      <c r="T147" s="41">
        <f>'Relative Age'!F146</f>
        <v>1</v>
      </c>
      <c r="U147" s="40">
        <f>IF(C147&lt;&gt;0,VLOOKUP(M147-J147,Eingabemaske!$B$9:$I$28,5),0)</f>
        <v>0</v>
      </c>
      <c r="V147" s="41">
        <f>Trainingsalter!E146</f>
        <v>1</v>
      </c>
      <c r="W147" s="40">
        <f>IF(C147&lt;&gt;0,VLOOKUP(M147-J147,Eingabemaske!$B$9:$I$28,6),0)</f>
        <v>0</v>
      </c>
      <c r="X147" s="41">
        <f>Trainingsaufwand!E146</f>
        <v>1</v>
      </c>
      <c r="Y147" s="40">
        <f>IF(C147&lt;&gt;0,VLOOKUP(M147-J147,Eingabemaske!$B$9:$I$28,7),0)</f>
        <v>0</v>
      </c>
      <c r="Z147" s="40">
        <f t="shared" si="10"/>
        <v>0</v>
      </c>
      <c r="AA147" s="40">
        <f t="shared" si="8"/>
        <v>1</v>
      </c>
      <c r="AB147" s="45"/>
      <c r="AC147" s="18"/>
      <c r="AD147" s="18"/>
      <c r="AE147" s="5"/>
    </row>
    <row r="148" spans="1:31">
      <c r="A148" s="18">
        <v>144</v>
      </c>
      <c r="B148" s="18"/>
      <c r="C148" s="18"/>
      <c r="D148" s="18"/>
      <c r="E148" s="18"/>
      <c r="F148" s="18"/>
      <c r="G148" s="18"/>
      <c r="H148" s="18"/>
      <c r="I148" s="18"/>
      <c r="J148" s="18"/>
      <c r="K148" s="18"/>
      <c r="L148" s="18"/>
      <c r="M148" s="40">
        <f t="shared" ca="1" si="9"/>
        <v>2019</v>
      </c>
      <c r="N148" s="41">
        <f>Spielleistung!X148</f>
        <v>1</v>
      </c>
      <c r="O148" s="40">
        <f>IF(C148&lt;&gt;0,VLOOKUP(M148-J148,Eingabemaske!$B$9:$I$28,2),0)</f>
        <v>0</v>
      </c>
      <c r="P148" s="41">
        <f>Physis!T148</f>
        <v>1</v>
      </c>
      <c r="Q148" s="40">
        <f>IF(C148&lt;&gt;0,VLOOKUP(M148-J148,Eingabemaske!$B$9:$I$28,3),0)</f>
        <v>0</v>
      </c>
      <c r="R148" s="41">
        <f>'Mirwald-Methode'!E147</f>
        <v>1</v>
      </c>
      <c r="S148" s="40">
        <f>IF(C148&lt;&gt;0,VLOOKUP(M148-J148,Eingabemaske!$B$9:$I$28,4),0)</f>
        <v>0</v>
      </c>
      <c r="T148" s="41">
        <f>'Relative Age'!F147</f>
        <v>1</v>
      </c>
      <c r="U148" s="40">
        <f>IF(C148&lt;&gt;0,VLOOKUP(M148-J148,Eingabemaske!$B$9:$I$28,5),0)</f>
        <v>0</v>
      </c>
      <c r="V148" s="41">
        <f>Trainingsalter!E147</f>
        <v>1</v>
      </c>
      <c r="W148" s="40">
        <f>IF(C148&lt;&gt;0,VLOOKUP(M148-J148,Eingabemaske!$B$9:$I$28,6),0)</f>
        <v>0</v>
      </c>
      <c r="X148" s="41">
        <f>Trainingsaufwand!E147</f>
        <v>1</v>
      </c>
      <c r="Y148" s="40">
        <f>IF(C148&lt;&gt;0,VLOOKUP(M148-J148,Eingabemaske!$B$9:$I$28,7),0)</f>
        <v>0</v>
      </c>
      <c r="Z148" s="40">
        <f t="shared" si="10"/>
        <v>0</v>
      </c>
      <c r="AA148" s="40">
        <f t="shared" si="8"/>
        <v>1</v>
      </c>
      <c r="AB148" s="45"/>
      <c r="AC148" s="18"/>
      <c r="AD148" s="18"/>
      <c r="AE148" s="5"/>
    </row>
    <row r="149" spans="1:31">
      <c r="A149" s="18">
        <v>145</v>
      </c>
      <c r="B149" s="18"/>
      <c r="C149" s="18"/>
      <c r="D149" s="18"/>
      <c r="E149" s="18"/>
      <c r="F149" s="18"/>
      <c r="G149" s="18"/>
      <c r="H149" s="18"/>
      <c r="I149" s="18"/>
      <c r="J149" s="18"/>
      <c r="K149" s="18"/>
      <c r="L149" s="18"/>
      <c r="M149" s="40">
        <f t="shared" ca="1" si="9"/>
        <v>2019</v>
      </c>
      <c r="N149" s="41">
        <f>Spielleistung!X149</f>
        <v>1</v>
      </c>
      <c r="O149" s="40">
        <f>IF(C149&lt;&gt;0,VLOOKUP(M149-J149,Eingabemaske!$B$9:$I$28,2),0)</f>
        <v>0</v>
      </c>
      <c r="P149" s="41">
        <f>Physis!T149</f>
        <v>1</v>
      </c>
      <c r="Q149" s="40">
        <f>IF(C149&lt;&gt;0,VLOOKUP(M149-J149,Eingabemaske!$B$9:$I$28,3),0)</f>
        <v>0</v>
      </c>
      <c r="R149" s="41">
        <f>'Mirwald-Methode'!E148</f>
        <v>1</v>
      </c>
      <c r="S149" s="40">
        <f>IF(C149&lt;&gt;0,VLOOKUP(M149-J149,Eingabemaske!$B$9:$I$28,4),0)</f>
        <v>0</v>
      </c>
      <c r="T149" s="41">
        <f>'Relative Age'!F148</f>
        <v>1</v>
      </c>
      <c r="U149" s="40">
        <f>IF(C149&lt;&gt;0,VLOOKUP(M149-J149,Eingabemaske!$B$9:$I$28,5),0)</f>
        <v>0</v>
      </c>
      <c r="V149" s="41">
        <f>Trainingsalter!E148</f>
        <v>1</v>
      </c>
      <c r="W149" s="40">
        <f>IF(C149&lt;&gt;0,VLOOKUP(M149-J149,Eingabemaske!$B$9:$I$28,6),0)</f>
        <v>0</v>
      </c>
      <c r="X149" s="41">
        <f>Trainingsaufwand!E148</f>
        <v>1</v>
      </c>
      <c r="Y149" s="40">
        <f>IF(C149&lt;&gt;0,VLOOKUP(M149-J149,Eingabemaske!$B$9:$I$28,7),0)</f>
        <v>0</v>
      </c>
      <c r="Z149" s="40">
        <f t="shared" si="10"/>
        <v>0</v>
      </c>
      <c r="AA149" s="40">
        <f t="shared" si="8"/>
        <v>1</v>
      </c>
      <c r="AB149" s="45"/>
      <c r="AC149" s="18"/>
      <c r="AD149" s="18"/>
      <c r="AE149" s="5"/>
    </row>
    <row r="150" spans="1:31">
      <c r="A150" s="18">
        <v>146</v>
      </c>
      <c r="B150" s="18"/>
      <c r="C150" s="18"/>
      <c r="D150" s="18"/>
      <c r="E150" s="18"/>
      <c r="F150" s="18"/>
      <c r="G150" s="18"/>
      <c r="H150" s="18"/>
      <c r="I150" s="18"/>
      <c r="J150" s="18"/>
      <c r="K150" s="18"/>
      <c r="L150" s="18"/>
      <c r="M150" s="40">
        <f t="shared" ca="1" si="9"/>
        <v>2019</v>
      </c>
      <c r="N150" s="41">
        <f>Spielleistung!X150</f>
        <v>1</v>
      </c>
      <c r="O150" s="40">
        <f>IF(C150&lt;&gt;0,VLOOKUP(M150-J150,Eingabemaske!$B$9:$I$28,2),0)</f>
        <v>0</v>
      </c>
      <c r="P150" s="41">
        <f>Physis!T150</f>
        <v>1</v>
      </c>
      <c r="Q150" s="40">
        <f>IF(C150&lt;&gt;0,VLOOKUP(M150-J150,Eingabemaske!$B$9:$I$28,3),0)</f>
        <v>0</v>
      </c>
      <c r="R150" s="41">
        <f>'Mirwald-Methode'!E149</f>
        <v>1</v>
      </c>
      <c r="S150" s="40">
        <f>IF(C150&lt;&gt;0,VLOOKUP(M150-J150,Eingabemaske!$B$9:$I$28,4),0)</f>
        <v>0</v>
      </c>
      <c r="T150" s="41">
        <f>'Relative Age'!F149</f>
        <v>1</v>
      </c>
      <c r="U150" s="40">
        <f>IF(C150&lt;&gt;0,VLOOKUP(M150-J150,Eingabemaske!$B$9:$I$28,5),0)</f>
        <v>0</v>
      </c>
      <c r="V150" s="41">
        <f>Trainingsalter!E149</f>
        <v>1</v>
      </c>
      <c r="W150" s="40">
        <f>IF(C150&lt;&gt;0,VLOOKUP(M150-J150,Eingabemaske!$B$9:$I$28,6),0)</f>
        <v>0</v>
      </c>
      <c r="X150" s="41">
        <f>Trainingsaufwand!E149</f>
        <v>1</v>
      </c>
      <c r="Y150" s="40">
        <f>IF(C150&lt;&gt;0,VLOOKUP(M150-J150,Eingabemaske!$B$9:$I$28,7),0)</f>
        <v>0</v>
      </c>
      <c r="Z150" s="40">
        <f t="shared" si="10"/>
        <v>0</v>
      </c>
      <c r="AA150" s="40">
        <f t="shared" si="8"/>
        <v>1</v>
      </c>
      <c r="AB150" s="45"/>
      <c r="AC150" s="18"/>
      <c r="AD150" s="18"/>
      <c r="AE150" s="5"/>
    </row>
    <row r="151" spans="1:31">
      <c r="A151" s="18">
        <v>147</v>
      </c>
      <c r="B151" s="18"/>
      <c r="C151" s="18"/>
      <c r="D151" s="18"/>
      <c r="E151" s="18"/>
      <c r="F151" s="18"/>
      <c r="G151" s="18"/>
      <c r="H151" s="18"/>
      <c r="I151" s="18"/>
      <c r="J151" s="18"/>
      <c r="K151" s="18"/>
      <c r="L151" s="18"/>
      <c r="M151" s="40">
        <f t="shared" ca="1" si="9"/>
        <v>2019</v>
      </c>
      <c r="N151" s="41">
        <f>Spielleistung!X151</f>
        <v>1</v>
      </c>
      <c r="O151" s="40">
        <f>IF(C151&lt;&gt;0,VLOOKUP(M151-J151,Eingabemaske!$B$9:$I$28,2),0)</f>
        <v>0</v>
      </c>
      <c r="P151" s="41">
        <f>Physis!T151</f>
        <v>1</v>
      </c>
      <c r="Q151" s="40">
        <f>IF(C151&lt;&gt;0,VLOOKUP(M151-J151,Eingabemaske!$B$9:$I$28,3),0)</f>
        <v>0</v>
      </c>
      <c r="R151" s="41">
        <f>'Mirwald-Methode'!E150</f>
        <v>1</v>
      </c>
      <c r="S151" s="40">
        <f>IF(C151&lt;&gt;0,VLOOKUP(M151-J151,Eingabemaske!$B$9:$I$28,4),0)</f>
        <v>0</v>
      </c>
      <c r="T151" s="41">
        <f>'Relative Age'!F150</f>
        <v>1</v>
      </c>
      <c r="U151" s="40">
        <f>IF(C151&lt;&gt;0,VLOOKUP(M151-J151,Eingabemaske!$B$9:$I$28,5),0)</f>
        <v>0</v>
      </c>
      <c r="V151" s="41">
        <f>Trainingsalter!E150</f>
        <v>1</v>
      </c>
      <c r="W151" s="40">
        <f>IF(C151&lt;&gt;0,VLOOKUP(M151-J151,Eingabemaske!$B$9:$I$28,6),0)</f>
        <v>0</v>
      </c>
      <c r="X151" s="41">
        <f>Trainingsaufwand!E150</f>
        <v>1</v>
      </c>
      <c r="Y151" s="40">
        <f>IF(C151&lt;&gt;0,VLOOKUP(M151-J151,Eingabemaske!$B$9:$I$28,7),0)</f>
        <v>0</v>
      </c>
      <c r="Z151" s="40">
        <f t="shared" si="10"/>
        <v>0</v>
      </c>
      <c r="AA151" s="40">
        <f t="shared" si="8"/>
        <v>1</v>
      </c>
      <c r="AB151" s="45"/>
      <c r="AC151" s="18"/>
      <c r="AD151" s="18"/>
      <c r="AE151" s="5"/>
    </row>
    <row r="152" spans="1:31">
      <c r="A152" s="18">
        <v>148</v>
      </c>
      <c r="B152" s="18"/>
      <c r="C152" s="18"/>
      <c r="D152" s="18"/>
      <c r="E152" s="18"/>
      <c r="F152" s="18"/>
      <c r="G152" s="18"/>
      <c r="H152" s="18"/>
      <c r="I152" s="18"/>
      <c r="J152" s="18"/>
      <c r="K152" s="18"/>
      <c r="L152" s="18"/>
      <c r="M152" s="40">
        <f t="shared" ca="1" si="9"/>
        <v>2019</v>
      </c>
      <c r="N152" s="41">
        <f>Spielleistung!X152</f>
        <v>1</v>
      </c>
      <c r="O152" s="40">
        <f>IF(C152&lt;&gt;0,VLOOKUP(M152-J152,Eingabemaske!$B$9:$I$28,2),0)</f>
        <v>0</v>
      </c>
      <c r="P152" s="41">
        <f>Physis!T152</f>
        <v>1</v>
      </c>
      <c r="Q152" s="40">
        <f>IF(C152&lt;&gt;0,VLOOKUP(M152-J152,Eingabemaske!$B$9:$I$28,3),0)</f>
        <v>0</v>
      </c>
      <c r="R152" s="41">
        <f>'Mirwald-Methode'!E151</f>
        <v>1</v>
      </c>
      <c r="S152" s="40">
        <f>IF(C152&lt;&gt;0,VLOOKUP(M152-J152,Eingabemaske!$B$9:$I$28,4),0)</f>
        <v>0</v>
      </c>
      <c r="T152" s="41">
        <f>'Relative Age'!F151</f>
        <v>1</v>
      </c>
      <c r="U152" s="40">
        <f>IF(C152&lt;&gt;0,VLOOKUP(M152-J152,Eingabemaske!$B$9:$I$28,5),0)</f>
        <v>0</v>
      </c>
      <c r="V152" s="41">
        <f>Trainingsalter!E151</f>
        <v>1</v>
      </c>
      <c r="W152" s="40">
        <f>IF(C152&lt;&gt;0,VLOOKUP(M152-J152,Eingabemaske!$B$9:$I$28,6),0)</f>
        <v>0</v>
      </c>
      <c r="X152" s="41">
        <f>Trainingsaufwand!E151</f>
        <v>1</v>
      </c>
      <c r="Y152" s="40">
        <f>IF(C152&lt;&gt;0,VLOOKUP(M152-J152,Eingabemaske!$B$9:$I$28,7),0)</f>
        <v>0</v>
      </c>
      <c r="Z152" s="40">
        <f t="shared" si="10"/>
        <v>0</v>
      </c>
      <c r="AA152" s="40">
        <f t="shared" si="8"/>
        <v>1</v>
      </c>
      <c r="AB152" s="45"/>
      <c r="AC152" s="18"/>
      <c r="AD152" s="18"/>
      <c r="AE152" s="5"/>
    </row>
    <row r="153" spans="1:31">
      <c r="A153" s="18">
        <v>149</v>
      </c>
      <c r="B153" s="18"/>
      <c r="C153" s="18"/>
      <c r="D153" s="18"/>
      <c r="E153" s="18"/>
      <c r="F153" s="18"/>
      <c r="G153" s="18"/>
      <c r="H153" s="18"/>
      <c r="I153" s="18"/>
      <c r="J153" s="18"/>
      <c r="K153" s="18"/>
      <c r="L153" s="18"/>
      <c r="M153" s="40">
        <f t="shared" ca="1" si="9"/>
        <v>2019</v>
      </c>
      <c r="N153" s="41">
        <f>Spielleistung!X153</f>
        <v>1</v>
      </c>
      <c r="O153" s="40">
        <f>IF(C153&lt;&gt;0,VLOOKUP(M153-J153,Eingabemaske!$B$9:$I$28,2),0)</f>
        <v>0</v>
      </c>
      <c r="P153" s="41">
        <f>Physis!T153</f>
        <v>1</v>
      </c>
      <c r="Q153" s="40">
        <f>IF(C153&lt;&gt;0,VLOOKUP(M153-J153,Eingabemaske!$B$9:$I$28,3),0)</f>
        <v>0</v>
      </c>
      <c r="R153" s="41">
        <f>'Mirwald-Methode'!E152</f>
        <v>1</v>
      </c>
      <c r="S153" s="40">
        <f>IF(C153&lt;&gt;0,VLOOKUP(M153-J153,Eingabemaske!$B$9:$I$28,4),0)</f>
        <v>0</v>
      </c>
      <c r="T153" s="41">
        <f>'Relative Age'!F152</f>
        <v>1</v>
      </c>
      <c r="U153" s="40">
        <f>IF(C153&lt;&gt;0,VLOOKUP(M153-J153,Eingabemaske!$B$9:$I$28,5),0)</f>
        <v>0</v>
      </c>
      <c r="V153" s="41">
        <f>Trainingsalter!E152</f>
        <v>1</v>
      </c>
      <c r="W153" s="40">
        <f>IF(C153&lt;&gt;0,VLOOKUP(M153-J153,Eingabemaske!$B$9:$I$28,6),0)</f>
        <v>0</v>
      </c>
      <c r="X153" s="41">
        <f>Trainingsaufwand!E152</f>
        <v>1</v>
      </c>
      <c r="Y153" s="40">
        <f>IF(C153&lt;&gt;0,VLOOKUP(M153-J153,Eingabemaske!$B$9:$I$28,7),0)</f>
        <v>0</v>
      </c>
      <c r="Z153" s="40">
        <f t="shared" si="10"/>
        <v>0</v>
      </c>
      <c r="AA153" s="40">
        <f t="shared" si="8"/>
        <v>1</v>
      </c>
      <c r="AB153" s="45"/>
      <c r="AC153" s="18"/>
      <c r="AD153" s="18"/>
      <c r="AE153" s="5"/>
    </row>
    <row r="154" spans="1:31">
      <c r="A154" s="18">
        <v>150</v>
      </c>
      <c r="B154" s="18"/>
      <c r="C154" s="18"/>
      <c r="D154" s="18"/>
      <c r="E154" s="18"/>
      <c r="F154" s="18"/>
      <c r="G154" s="18"/>
      <c r="H154" s="18"/>
      <c r="I154" s="18"/>
      <c r="J154" s="18"/>
      <c r="K154" s="18"/>
      <c r="L154" s="18"/>
      <c r="M154" s="40">
        <f t="shared" ca="1" si="9"/>
        <v>2019</v>
      </c>
      <c r="N154" s="41">
        <f>Spielleistung!X154</f>
        <v>1</v>
      </c>
      <c r="O154" s="40">
        <f>IF(C154&lt;&gt;0,VLOOKUP(M154-J154,Eingabemaske!$B$9:$I$28,2),0)</f>
        <v>0</v>
      </c>
      <c r="P154" s="41">
        <f>Physis!T154</f>
        <v>1</v>
      </c>
      <c r="Q154" s="40">
        <f>IF(C154&lt;&gt;0,VLOOKUP(M154-J154,Eingabemaske!$B$9:$I$28,3),0)</f>
        <v>0</v>
      </c>
      <c r="R154" s="41">
        <f>'Mirwald-Methode'!E153</f>
        <v>1</v>
      </c>
      <c r="S154" s="40">
        <f>IF(C154&lt;&gt;0,VLOOKUP(M154-J154,Eingabemaske!$B$9:$I$28,4),0)</f>
        <v>0</v>
      </c>
      <c r="T154" s="41">
        <f>'Relative Age'!F153</f>
        <v>1</v>
      </c>
      <c r="U154" s="40">
        <f>IF(C154&lt;&gt;0,VLOOKUP(M154-J154,Eingabemaske!$B$9:$I$28,5),0)</f>
        <v>0</v>
      </c>
      <c r="V154" s="41">
        <f>Trainingsalter!E153</f>
        <v>1</v>
      </c>
      <c r="W154" s="40">
        <f>IF(C154&lt;&gt;0,VLOOKUP(M154-J154,Eingabemaske!$B$9:$I$28,6),0)</f>
        <v>0</v>
      </c>
      <c r="X154" s="41">
        <f>Trainingsaufwand!E153</f>
        <v>1</v>
      </c>
      <c r="Y154" s="40">
        <f>IF(C154&lt;&gt;0,VLOOKUP(M154-J154,Eingabemaske!$B$9:$I$28,7),0)</f>
        <v>0</v>
      </c>
      <c r="Z154" s="40">
        <f t="shared" si="10"/>
        <v>0</v>
      </c>
      <c r="AA154" s="40">
        <f t="shared" si="8"/>
        <v>1</v>
      </c>
      <c r="AB154" s="45"/>
      <c r="AC154" s="18"/>
      <c r="AD154" s="18"/>
      <c r="AE154" s="5"/>
    </row>
    <row r="155" spans="1:31">
      <c r="A155" s="18">
        <v>151</v>
      </c>
      <c r="B155" s="18"/>
      <c r="C155" s="18"/>
      <c r="D155" s="18"/>
      <c r="E155" s="18"/>
      <c r="F155" s="18"/>
      <c r="G155" s="18"/>
      <c r="H155" s="18"/>
      <c r="I155" s="18"/>
      <c r="J155" s="18"/>
      <c r="K155" s="18"/>
      <c r="L155" s="18"/>
      <c r="M155" s="40">
        <f t="shared" ca="1" si="9"/>
        <v>2019</v>
      </c>
      <c r="N155" s="41">
        <f>Spielleistung!X155</f>
        <v>1</v>
      </c>
      <c r="O155" s="40">
        <f>IF(C155&lt;&gt;0,VLOOKUP(M155-J155,Eingabemaske!$B$9:$I$28,2),0)</f>
        <v>0</v>
      </c>
      <c r="P155" s="41">
        <f>Physis!T155</f>
        <v>1</v>
      </c>
      <c r="Q155" s="40">
        <f>IF(C155&lt;&gt;0,VLOOKUP(M155-J155,Eingabemaske!$B$9:$I$28,3),0)</f>
        <v>0</v>
      </c>
      <c r="R155" s="41">
        <f>'Mirwald-Methode'!E154</f>
        <v>1</v>
      </c>
      <c r="S155" s="40">
        <f>IF(C155&lt;&gt;0,VLOOKUP(M155-J155,Eingabemaske!$B$9:$I$28,4),0)</f>
        <v>0</v>
      </c>
      <c r="T155" s="41">
        <f>'Relative Age'!F154</f>
        <v>1</v>
      </c>
      <c r="U155" s="40">
        <f>IF(C155&lt;&gt;0,VLOOKUP(M155-J155,Eingabemaske!$B$9:$I$28,5),0)</f>
        <v>0</v>
      </c>
      <c r="V155" s="41">
        <f>Trainingsalter!E154</f>
        <v>1</v>
      </c>
      <c r="W155" s="40">
        <f>IF(C155&lt;&gt;0,VLOOKUP(M155-J155,Eingabemaske!$B$9:$I$28,6),0)</f>
        <v>0</v>
      </c>
      <c r="X155" s="41">
        <f>Trainingsaufwand!E154</f>
        <v>1</v>
      </c>
      <c r="Y155" s="40">
        <f>IF(C155&lt;&gt;0,VLOOKUP(M155-J155,Eingabemaske!$B$9:$I$28,7),0)</f>
        <v>0</v>
      </c>
      <c r="Z155" s="40">
        <f t="shared" si="10"/>
        <v>0</v>
      </c>
      <c r="AA155" s="40">
        <f t="shared" si="8"/>
        <v>1</v>
      </c>
      <c r="AB155" s="45"/>
      <c r="AC155" s="18"/>
      <c r="AD155" s="18"/>
      <c r="AE155" s="5"/>
    </row>
    <row r="156" spans="1:31">
      <c r="A156" s="18">
        <v>152</v>
      </c>
      <c r="B156" s="18"/>
      <c r="C156" s="18"/>
      <c r="D156" s="18"/>
      <c r="E156" s="18"/>
      <c r="F156" s="18"/>
      <c r="G156" s="18"/>
      <c r="H156" s="18"/>
      <c r="I156" s="18"/>
      <c r="J156" s="18"/>
      <c r="K156" s="18"/>
      <c r="L156" s="18"/>
      <c r="M156" s="40">
        <f t="shared" ca="1" si="9"/>
        <v>2019</v>
      </c>
      <c r="N156" s="41">
        <f>Spielleistung!X156</f>
        <v>1</v>
      </c>
      <c r="O156" s="40">
        <f>IF(C156&lt;&gt;0,VLOOKUP(M156-J156,Eingabemaske!$B$9:$I$28,2),0)</f>
        <v>0</v>
      </c>
      <c r="P156" s="41">
        <f>Physis!T156</f>
        <v>1</v>
      </c>
      <c r="Q156" s="40">
        <f>IF(C156&lt;&gt;0,VLOOKUP(M156-J156,Eingabemaske!$B$9:$I$28,3),0)</f>
        <v>0</v>
      </c>
      <c r="R156" s="41">
        <f>'Mirwald-Methode'!E155</f>
        <v>1</v>
      </c>
      <c r="S156" s="40">
        <f>IF(C156&lt;&gt;0,VLOOKUP(M156-J156,Eingabemaske!$B$9:$I$28,4),0)</f>
        <v>0</v>
      </c>
      <c r="T156" s="41">
        <f>'Relative Age'!F155</f>
        <v>1</v>
      </c>
      <c r="U156" s="40">
        <f>IF(C156&lt;&gt;0,VLOOKUP(M156-J156,Eingabemaske!$B$9:$I$28,5),0)</f>
        <v>0</v>
      </c>
      <c r="V156" s="41">
        <f>Trainingsalter!E155</f>
        <v>1</v>
      </c>
      <c r="W156" s="40">
        <f>IF(C156&lt;&gt;0,VLOOKUP(M156-J156,Eingabemaske!$B$9:$I$28,6),0)</f>
        <v>0</v>
      </c>
      <c r="X156" s="41">
        <f>Trainingsaufwand!E155</f>
        <v>1</v>
      </c>
      <c r="Y156" s="40">
        <f>IF(C156&lt;&gt;0,VLOOKUP(M156-J156,Eingabemaske!$B$9:$I$28,7),0)</f>
        <v>0</v>
      </c>
      <c r="Z156" s="40">
        <f t="shared" si="10"/>
        <v>0</v>
      </c>
      <c r="AA156" s="40">
        <f t="shared" si="8"/>
        <v>1</v>
      </c>
      <c r="AB156" s="45"/>
      <c r="AC156" s="18"/>
      <c r="AD156" s="18"/>
    </row>
    <row r="157" spans="1:31">
      <c r="A157" s="18">
        <v>153</v>
      </c>
      <c r="B157" s="18"/>
      <c r="C157" s="18"/>
      <c r="D157" s="18"/>
      <c r="E157" s="18"/>
      <c r="F157" s="18"/>
      <c r="G157" s="18"/>
      <c r="H157" s="18"/>
      <c r="I157" s="18"/>
      <c r="J157" s="18"/>
      <c r="K157" s="18"/>
      <c r="L157" s="18"/>
      <c r="M157" s="40">
        <f t="shared" ca="1" si="9"/>
        <v>2019</v>
      </c>
      <c r="N157" s="41">
        <f>Spielleistung!X157</f>
        <v>1</v>
      </c>
      <c r="O157" s="40">
        <f>IF(C157&lt;&gt;0,VLOOKUP(M157-J157,Eingabemaske!$B$9:$I$28,2),0)</f>
        <v>0</v>
      </c>
      <c r="P157" s="41">
        <f>Physis!T157</f>
        <v>1</v>
      </c>
      <c r="Q157" s="40">
        <f>IF(C157&lt;&gt;0,VLOOKUP(M157-J157,Eingabemaske!$B$9:$I$28,3),0)</f>
        <v>0</v>
      </c>
      <c r="R157" s="41">
        <f>'Mirwald-Methode'!E156</f>
        <v>1</v>
      </c>
      <c r="S157" s="40">
        <f>IF(C157&lt;&gt;0,VLOOKUP(M157-J157,Eingabemaske!$B$9:$I$28,4),0)</f>
        <v>0</v>
      </c>
      <c r="T157" s="41">
        <f>'Relative Age'!F156</f>
        <v>1</v>
      </c>
      <c r="U157" s="40">
        <f>IF(C157&lt;&gt;0,VLOOKUP(M157-J157,Eingabemaske!$B$9:$I$28,5),0)</f>
        <v>0</v>
      </c>
      <c r="V157" s="41">
        <f>Trainingsalter!E156</f>
        <v>1</v>
      </c>
      <c r="W157" s="40">
        <f>IF(C157&lt;&gt;0,VLOOKUP(M157-J157,Eingabemaske!$B$9:$I$28,6),0)</f>
        <v>0</v>
      </c>
      <c r="X157" s="41">
        <f>Trainingsaufwand!E156</f>
        <v>1</v>
      </c>
      <c r="Y157" s="40">
        <f>IF(C157&lt;&gt;0,VLOOKUP(M157-J157,Eingabemaske!$B$9:$I$28,7),0)</f>
        <v>0</v>
      </c>
      <c r="Z157" s="40">
        <f t="shared" si="10"/>
        <v>0</v>
      </c>
      <c r="AA157" s="40">
        <f t="shared" si="8"/>
        <v>1</v>
      </c>
      <c r="AB157" s="45"/>
      <c r="AC157" s="18"/>
      <c r="AD157" s="18"/>
    </row>
    <row r="158" spans="1:31">
      <c r="A158" s="18">
        <v>154</v>
      </c>
      <c r="B158" s="18"/>
      <c r="C158" s="18"/>
      <c r="D158" s="18"/>
      <c r="E158" s="18"/>
      <c r="F158" s="18"/>
      <c r="G158" s="18"/>
      <c r="H158" s="18"/>
      <c r="I158" s="18"/>
      <c r="J158" s="18"/>
      <c r="K158" s="18"/>
      <c r="L158" s="18"/>
      <c r="M158" s="40">
        <f t="shared" ca="1" si="9"/>
        <v>2019</v>
      </c>
      <c r="N158" s="41">
        <f>Spielleistung!X158</f>
        <v>1</v>
      </c>
      <c r="O158" s="40">
        <f>IF(C158&lt;&gt;0,VLOOKUP(M158-J158,Eingabemaske!$B$9:$I$28,2),0)</f>
        <v>0</v>
      </c>
      <c r="P158" s="41">
        <f>Physis!T158</f>
        <v>1</v>
      </c>
      <c r="Q158" s="40">
        <f>IF(C158&lt;&gt;0,VLOOKUP(M158-J158,Eingabemaske!$B$9:$I$28,3),0)</f>
        <v>0</v>
      </c>
      <c r="R158" s="41">
        <f>'Mirwald-Methode'!E157</f>
        <v>1</v>
      </c>
      <c r="S158" s="40">
        <f>IF(C158&lt;&gt;0,VLOOKUP(M158-J158,Eingabemaske!$B$9:$I$28,4),0)</f>
        <v>0</v>
      </c>
      <c r="T158" s="41">
        <f>'Relative Age'!F157</f>
        <v>1</v>
      </c>
      <c r="U158" s="40">
        <f>IF(C158&lt;&gt;0,VLOOKUP(M158-J158,Eingabemaske!$B$9:$I$28,5),0)</f>
        <v>0</v>
      </c>
      <c r="V158" s="41">
        <f>Trainingsalter!E157</f>
        <v>1</v>
      </c>
      <c r="W158" s="40">
        <f>IF(C158&lt;&gt;0,VLOOKUP(M158-J158,Eingabemaske!$B$9:$I$28,6),0)</f>
        <v>0</v>
      </c>
      <c r="X158" s="41">
        <f>Trainingsaufwand!E157</f>
        <v>1</v>
      </c>
      <c r="Y158" s="40">
        <f>IF(C158&lt;&gt;0,VLOOKUP(M158-J158,Eingabemaske!$B$9:$I$28,7),0)</f>
        <v>0</v>
      </c>
      <c r="Z158" s="40">
        <f t="shared" si="10"/>
        <v>0</v>
      </c>
      <c r="AA158" s="40">
        <f t="shared" si="8"/>
        <v>1</v>
      </c>
      <c r="AB158" s="45"/>
      <c r="AC158" s="18"/>
      <c r="AD158" s="18"/>
    </row>
    <row r="159" spans="1:31">
      <c r="A159" s="18">
        <v>155</v>
      </c>
      <c r="B159" s="18"/>
      <c r="C159" s="18"/>
      <c r="D159" s="18"/>
      <c r="E159" s="18"/>
      <c r="F159" s="18"/>
      <c r="G159" s="18"/>
      <c r="H159" s="18"/>
      <c r="I159" s="18"/>
      <c r="J159" s="18"/>
      <c r="K159" s="18"/>
      <c r="L159" s="18"/>
      <c r="M159" s="40">
        <f t="shared" ca="1" si="9"/>
        <v>2019</v>
      </c>
      <c r="N159" s="41">
        <f>Spielleistung!X159</f>
        <v>1</v>
      </c>
      <c r="O159" s="40">
        <f>IF(C159&lt;&gt;0,VLOOKUP(M159-J159,Eingabemaske!$B$9:$I$28,2),0)</f>
        <v>0</v>
      </c>
      <c r="P159" s="41">
        <f>Physis!T159</f>
        <v>1</v>
      </c>
      <c r="Q159" s="40">
        <f>IF(C159&lt;&gt;0,VLOOKUP(M159-J159,Eingabemaske!$B$9:$I$28,3),0)</f>
        <v>0</v>
      </c>
      <c r="R159" s="41">
        <f>'Mirwald-Methode'!E158</f>
        <v>1</v>
      </c>
      <c r="S159" s="40">
        <f>IF(C159&lt;&gt;0,VLOOKUP(M159-J159,Eingabemaske!$B$9:$I$28,4),0)</f>
        <v>0</v>
      </c>
      <c r="T159" s="41">
        <f>'Relative Age'!F158</f>
        <v>1</v>
      </c>
      <c r="U159" s="40">
        <f>IF(C159&lt;&gt;0,VLOOKUP(M159-J159,Eingabemaske!$B$9:$I$28,5),0)</f>
        <v>0</v>
      </c>
      <c r="V159" s="41">
        <f>Trainingsalter!E158</f>
        <v>1</v>
      </c>
      <c r="W159" s="40">
        <f>IF(C159&lt;&gt;0,VLOOKUP(M159-J159,Eingabemaske!$B$9:$I$28,6),0)</f>
        <v>0</v>
      </c>
      <c r="X159" s="41">
        <f>Trainingsaufwand!E158</f>
        <v>1</v>
      </c>
      <c r="Y159" s="40">
        <f>IF(C159&lt;&gt;0,VLOOKUP(M159-J159,Eingabemaske!$B$9:$I$28,7),0)</f>
        <v>0</v>
      </c>
      <c r="Z159" s="40">
        <f t="shared" si="10"/>
        <v>0</v>
      </c>
      <c r="AA159" s="40">
        <f t="shared" si="8"/>
        <v>1</v>
      </c>
      <c r="AB159" s="45"/>
      <c r="AC159" s="18"/>
      <c r="AD159" s="18"/>
    </row>
    <row r="160" spans="1:31">
      <c r="A160" s="18">
        <v>156</v>
      </c>
      <c r="B160" s="18"/>
      <c r="C160" s="18"/>
      <c r="D160" s="18"/>
      <c r="E160" s="18"/>
      <c r="F160" s="18"/>
      <c r="G160" s="18"/>
      <c r="H160" s="18"/>
      <c r="I160" s="18"/>
      <c r="J160" s="18"/>
      <c r="K160" s="18"/>
      <c r="L160" s="18"/>
      <c r="M160" s="40">
        <f t="shared" ca="1" si="9"/>
        <v>2019</v>
      </c>
      <c r="N160" s="41">
        <f>Spielleistung!X160</f>
        <v>1</v>
      </c>
      <c r="O160" s="40">
        <f>IF(C160&lt;&gt;0,VLOOKUP(M160-J160,Eingabemaske!$B$9:$I$28,2),0)</f>
        <v>0</v>
      </c>
      <c r="P160" s="41">
        <f>Physis!T160</f>
        <v>1</v>
      </c>
      <c r="Q160" s="40">
        <f>IF(C160&lt;&gt;0,VLOOKUP(M160-J160,Eingabemaske!$B$9:$I$28,3),0)</f>
        <v>0</v>
      </c>
      <c r="R160" s="41">
        <f>'Mirwald-Methode'!E159</f>
        <v>1</v>
      </c>
      <c r="S160" s="40">
        <f>IF(C160&lt;&gt;0,VLOOKUP(M160-J160,Eingabemaske!$B$9:$I$28,4),0)</f>
        <v>0</v>
      </c>
      <c r="T160" s="41">
        <f>'Relative Age'!F159</f>
        <v>1</v>
      </c>
      <c r="U160" s="40">
        <f>IF(C160&lt;&gt;0,VLOOKUP(M160-J160,Eingabemaske!$B$9:$I$28,5),0)</f>
        <v>0</v>
      </c>
      <c r="V160" s="41">
        <f>Trainingsalter!E159</f>
        <v>1</v>
      </c>
      <c r="W160" s="40">
        <f>IF(C160&lt;&gt;0,VLOOKUP(M160-J160,Eingabemaske!$B$9:$I$28,6),0)</f>
        <v>0</v>
      </c>
      <c r="X160" s="41">
        <f>Trainingsaufwand!E159</f>
        <v>1</v>
      </c>
      <c r="Y160" s="40">
        <f>IF(C160&lt;&gt;0,VLOOKUP(M160-J160,Eingabemaske!$B$9:$I$28,7),0)</f>
        <v>0</v>
      </c>
      <c r="Z160" s="40">
        <f t="shared" si="10"/>
        <v>0</v>
      </c>
      <c r="AA160" s="40">
        <f t="shared" si="8"/>
        <v>1</v>
      </c>
      <c r="AB160" s="45"/>
      <c r="AC160" s="18"/>
      <c r="AD160" s="18"/>
    </row>
    <row r="161" spans="1:30">
      <c r="A161" s="18">
        <v>157</v>
      </c>
      <c r="B161" s="18"/>
      <c r="C161" s="18"/>
      <c r="D161" s="18"/>
      <c r="E161" s="18"/>
      <c r="F161" s="18"/>
      <c r="G161" s="18"/>
      <c r="H161" s="18"/>
      <c r="I161" s="18"/>
      <c r="J161" s="18"/>
      <c r="K161" s="18"/>
      <c r="L161" s="18"/>
      <c r="M161" s="40">
        <f t="shared" ca="1" si="9"/>
        <v>2019</v>
      </c>
      <c r="N161" s="41">
        <f>Spielleistung!X161</f>
        <v>1</v>
      </c>
      <c r="O161" s="40">
        <f>IF(C161&lt;&gt;0,VLOOKUP(M161-J161,Eingabemaske!$B$9:$I$28,2),0)</f>
        <v>0</v>
      </c>
      <c r="P161" s="41">
        <f>Physis!T161</f>
        <v>1</v>
      </c>
      <c r="Q161" s="40">
        <f>IF(C161&lt;&gt;0,VLOOKUP(M161-J161,Eingabemaske!$B$9:$I$28,3),0)</f>
        <v>0</v>
      </c>
      <c r="R161" s="41">
        <f>'Mirwald-Methode'!E160</f>
        <v>1</v>
      </c>
      <c r="S161" s="40">
        <f>IF(C161&lt;&gt;0,VLOOKUP(M161-J161,Eingabemaske!$B$9:$I$28,4),0)</f>
        <v>0</v>
      </c>
      <c r="T161" s="41">
        <f>'Relative Age'!F160</f>
        <v>1</v>
      </c>
      <c r="U161" s="40">
        <f>IF(C161&lt;&gt;0,VLOOKUP(M161-J161,Eingabemaske!$B$9:$I$28,5),0)</f>
        <v>0</v>
      </c>
      <c r="V161" s="41">
        <f>Trainingsalter!E160</f>
        <v>1</v>
      </c>
      <c r="W161" s="40">
        <f>IF(C161&lt;&gt;0,VLOOKUP(M161-J161,Eingabemaske!$B$9:$I$28,6),0)</f>
        <v>0</v>
      </c>
      <c r="X161" s="41">
        <f>Trainingsaufwand!E160</f>
        <v>1</v>
      </c>
      <c r="Y161" s="40">
        <f>IF(C161&lt;&gt;0,VLOOKUP(M161-J161,Eingabemaske!$B$9:$I$28,7),0)</f>
        <v>0</v>
      </c>
      <c r="Z161" s="40">
        <f t="shared" si="10"/>
        <v>0</v>
      </c>
      <c r="AA161" s="40">
        <f t="shared" si="8"/>
        <v>1</v>
      </c>
      <c r="AB161" s="45"/>
      <c r="AC161" s="18"/>
      <c r="AD161" s="18"/>
    </row>
    <row r="162" spans="1:30">
      <c r="A162" s="18">
        <v>158</v>
      </c>
      <c r="B162" s="18"/>
      <c r="C162" s="18"/>
      <c r="D162" s="18"/>
      <c r="E162" s="18"/>
      <c r="F162" s="18"/>
      <c r="G162" s="18"/>
      <c r="H162" s="18"/>
      <c r="I162" s="18"/>
      <c r="J162" s="18"/>
      <c r="K162" s="18"/>
      <c r="L162" s="18"/>
      <c r="M162" s="40">
        <f t="shared" ca="1" si="9"/>
        <v>2019</v>
      </c>
      <c r="N162" s="41">
        <f>Spielleistung!X162</f>
        <v>1</v>
      </c>
      <c r="O162" s="40">
        <f>IF(C162&lt;&gt;0,VLOOKUP(M162-J162,Eingabemaske!$B$9:$I$28,2),0)</f>
        <v>0</v>
      </c>
      <c r="P162" s="41">
        <f>Physis!T162</f>
        <v>1</v>
      </c>
      <c r="Q162" s="40">
        <f>IF(C162&lt;&gt;0,VLOOKUP(M162-J162,Eingabemaske!$B$9:$I$28,3),0)</f>
        <v>0</v>
      </c>
      <c r="R162" s="41">
        <f>'Mirwald-Methode'!E161</f>
        <v>1</v>
      </c>
      <c r="S162" s="40">
        <f>IF(C162&lt;&gt;0,VLOOKUP(M162-J162,Eingabemaske!$B$9:$I$28,4),0)</f>
        <v>0</v>
      </c>
      <c r="T162" s="41">
        <f>'Relative Age'!F161</f>
        <v>1</v>
      </c>
      <c r="U162" s="40">
        <f>IF(C162&lt;&gt;0,VLOOKUP(M162-J162,Eingabemaske!$B$9:$I$28,5),0)</f>
        <v>0</v>
      </c>
      <c r="V162" s="41">
        <f>Trainingsalter!E161</f>
        <v>1</v>
      </c>
      <c r="W162" s="40">
        <f>IF(C162&lt;&gt;0,VLOOKUP(M162-J162,Eingabemaske!$B$9:$I$28,6),0)</f>
        <v>0</v>
      </c>
      <c r="X162" s="41">
        <f>Trainingsaufwand!E161</f>
        <v>1</v>
      </c>
      <c r="Y162" s="40">
        <f>IF(C162&lt;&gt;0,VLOOKUP(M162-J162,Eingabemaske!$B$9:$I$28,7),0)</f>
        <v>0</v>
      </c>
      <c r="Z162" s="40">
        <f t="shared" si="10"/>
        <v>0</v>
      </c>
      <c r="AA162" s="40">
        <f t="shared" si="8"/>
        <v>1</v>
      </c>
      <c r="AB162" s="45"/>
      <c r="AC162" s="18"/>
      <c r="AD162" s="18"/>
    </row>
    <row r="163" spans="1:30">
      <c r="A163" s="18">
        <v>159</v>
      </c>
      <c r="B163" s="18"/>
      <c r="C163" s="18"/>
      <c r="D163" s="18"/>
      <c r="E163" s="18"/>
      <c r="F163" s="18"/>
      <c r="G163" s="18"/>
      <c r="H163" s="18"/>
      <c r="I163" s="18"/>
      <c r="J163" s="18"/>
      <c r="K163" s="18"/>
      <c r="L163" s="18"/>
      <c r="M163" s="40">
        <f t="shared" ca="1" si="9"/>
        <v>2019</v>
      </c>
      <c r="N163" s="41">
        <f>Spielleistung!X163</f>
        <v>1</v>
      </c>
      <c r="O163" s="40">
        <f>IF(C163&lt;&gt;0,VLOOKUP(M163-J163,Eingabemaske!$B$9:$I$28,2),0)</f>
        <v>0</v>
      </c>
      <c r="P163" s="41">
        <f>Physis!T163</f>
        <v>1</v>
      </c>
      <c r="Q163" s="40">
        <f>IF(C163&lt;&gt;0,VLOOKUP(M163-J163,Eingabemaske!$B$9:$I$28,3),0)</f>
        <v>0</v>
      </c>
      <c r="R163" s="41">
        <f>'Mirwald-Methode'!E162</f>
        <v>1</v>
      </c>
      <c r="S163" s="40">
        <f>IF(C163&lt;&gt;0,VLOOKUP(M163-J163,Eingabemaske!$B$9:$I$28,4),0)</f>
        <v>0</v>
      </c>
      <c r="T163" s="41">
        <f>'Relative Age'!F162</f>
        <v>1</v>
      </c>
      <c r="U163" s="40">
        <f>IF(C163&lt;&gt;0,VLOOKUP(M163-J163,Eingabemaske!$B$9:$I$28,5),0)</f>
        <v>0</v>
      </c>
      <c r="V163" s="41">
        <f>Trainingsalter!E162</f>
        <v>1</v>
      </c>
      <c r="W163" s="40">
        <f>IF(C163&lt;&gt;0,VLOOKUP(M163-J163,Eingabemaske!$B$9:$I$28,6),0)</f>
        <v>0</v>
      </c>
      <c r="X163" s="41">
        <f>Trainingsaufwand!E162</f>
        <v>1</v>
      </c>
      <c r="Y163" s="40">
        <f>IF(C163&lt;&gt;0,VLOOKUP(M163-J163,Eingabemaske!$B$9:$I$28,7),0)</f>
        <v>0</v>
      </c>
      <c r="Z163" s="40">
        <f t="shared" si="10"/>
        <v>0</v>
      </c>
      <c r="AA163" s="40">
        <f t="shared" si="8"/>
        <v>1</v>
      </c>
      <c r="AB163" s="45"/>
      <c r="AC163" s="18"/>
      <c r="AD163" s="18"/>
    </row>
    <row r="164" spans="1:30">
      <c r="A164" s="18">
        <v>160</v>
      </c>
      <c r="B164" s="18"/>
      <c r="C164" s="18"/>
      <c r="D164" s="18"/>
      <c r="E164" s="18"/>
      <c r="F164" s="18"/>
      <c r="G164" s="18"/>
      <c r="H164" s="18"/>
      <c r="I164" s="18"/>
      <c r="J164" s="18"/>
      <c r="K164" s="18"/>
      <c r="L164" s="18"/>
      <c r="M164" s="40">
        <f t="shared" ca="1" si="9"/>
        <v>2019</v>
      </c>
      <c r="N164" s="41">
        <f>Spielleistung!X164</f>
        <v>1</v>
      </c>
      <c r="O164" s="40">
        <f>IF(C164&lt;&gt;0,VLOOKUP(M164-J164,Eingabemaske!$B$9:$I$28,2),0)</f>
        <v>0</v>
      </c>
      <c r="P164" s="41">
        <f>Physis!T164</f>
        <v>1</v>
      </c>
      <c r="Q164" s="40">
        <f>IF(C164&lt;&gt;0,VLOOKUP(M164-J164,Eingabemaske!$B$9:$I$28,3),0)</f>
        <v>0</v>
      </c>
      <c r="R164" s="41">
        <f>'Mirwald-Methode'!E163</f>
        <v>1</v>
      </c>
      <c r="S164" s="40">
        <f>IF(C164&lt;&gt;0,VLOOKUP(M164-J164,Eingabemaske!$B$9:$I$28,4),0)</f>
        <v>0</v>
      </c>
      <c r="T164" s="41">
        <f>'Relative Age'!F163</f>
        <v>1</v>
      </c>
      <c r="U164" s="40">
        <f>IF(C164&lt;&gt;0,VLOOKUP(M164-J164,Eingabemaske!$B$9:$I$28,5),0)</f>
        <v>0</v>
      </c>
      <c r="V164" s="41">
        <f>Trainingsalter!E163</f>
        <v>1</v>
      </c>
      <c r="W164" s="40">
        <f>IF(C164&lt;&gt;0,VLOOKUP(M164-J164,Eingabemaske!$B$9:$I$28,6),0)</f>
        <v>0</v>
      </c>
      <c r="X164" s="41">
        <f>Trainingsaufwand!E163</f>
        <v>1</v>
      </c>
      <c r="Y164" s="40">
        <f>IF(C164&lt;&gt;0,VLOOKUP(M164-J164,Eingabemaske!$B$9:$I$28,7),0)</f>
        <v>0</v>
      </c>
      <c r="Z164" s="40">
        <f t="shared" si="10"/>
        <v>0</v>
      </c>
      <c r="AA164" s="40">
        <f t="shared" si="8"/>
        <v>1</v>
      </c>
      <c r="AB164" s="45"/>
      <c r="AC164" s="18"/>
      <c r="AD164" s="18"/>
    </row>
    <row r="165" spans="1:30">
      <c r="A165" s="18">
        <v>161</v>
      </c>
      <c r="B165" s="18"/>
      <c r="C165" s="18"/>
      <c r="D165" s="18"/>
      <c r="E165" s="18"/>
      <c r="F165" s="18"/>
      <c r="G165" s="18"/>
      <c r="H165" s="18"/>
      <c r="I165" s="18"/>
      <c r="J165" s="18"/>
      <c r="K165" s="18"/>
      <c r="L165" s="18"/>
      <c r="M165" s="40">
        <f t="shared" ca="1" si="9"/>
        <v>2019</v>
      </c>
      <c r="N165" s="41">
        <f>Spielleistung!X165</f>
        <v>1</v>
      </c>
      <c r="O165" s="40">
        <f>IF(C165&lt;&gt;0,VLOOKUP(M165-J165,Eingabemaske!$B$9:$I$28,2),0)</f>
        <v>0</v>
      </c>
      <c r="P165" s="41">
        <f>Physis!T165</f>
        <v>1</v>
      </c>
      <c r="Q165" s="40">
        <f>IF(C165&lt;&gt;0,VLOOKUP(M165-J165,Eingabemaske!$B$9:$I$28,3),0)</f>
        <v>0</v>
      </c>
      <c r="R165" s="41">
        <f>'Mirwald-Methode'!E164</f>
        <v>1</v>
      </c>
      <c r="S165" s="40">
        <f>IF(C165&lt;&gt;0,VLOOKUP(M165-J165,Eingabemaske!$B$9:$I$28,4),0)</f>
        <v>0</v>
      </c>
      <c r="T165" s="41">
        <f>'Relative Age'!F164</f>
        <v>1</v>
      </c>
      <c r="U165" s="40">
        <f>IF(C165&lt;&gt;0,VLOOKUP(M165-J165,Eingabemaske!$B$9:$I$28,5),0)</f>
        <v>0</v>
      </c>
      <c r="V165" s="41">
        <f>Trainingsalter!E164</f>
        <v>1</v>
      </c>
      <c r="W165" s="40">
        <f>IF(C165&lt;&gt;0,VLOOKUP(M165-J165,Eingabemaske!$B$9:$I$28,6),0)</f>
        <v>0</v>
      </c>
      <c r="X165" s="41">
        <f>Trainingsaufwand!E164</f>
        <v>1</v>
      </c>
      <c r="Y165" s="40">
        <f>IF(C165&lt;&gt;0,VLOOKUP(M165-J165,Eingabemaske!$B$9:$I$28,7),0)</f>
        <v>0</v>
      </c>
      <c r="Z165" s="40">
        <f t="shared" si="10"/>
        <v>0</v>
      </c>
      <c r="AA165" s="40">
        <f t="shared" ref="AA165:AA171" si="11">RANK(Z165,$Z$5:$Z$171)</f>
        <v>1</v>
      </c>
      <c r="AB165" s="45"/>
      <c r="AC165" s="18"/>
      <c r="AD165" s="18"/>
    </row>
    <row r="166" spans="1:30">
      <c r="A166" s="18">
        <v>162</v>
      </c>
      <c r="B166" s="18"/>
      <c r="C166" s="18"/>
      <c r="D166" s="18"/>
      <c r="E166" s="18"/>
      <c r="F166" s="18"/>
      <c r="G166" s="18"/>
      <c r="H166" s="18"/>
      <c r="I166" s="18"/>
      <c r="J166" s="18"/>
      <c r="K166" s="18"/>
      <c r="L166" s="18"/>
      <c r="M166" s="40">
        <f t="shared" ca="1" si="9"/>
        <v>2019</v>
      </c>
      <c r="N166" s="41">
        <f>Spielleistung!X166</f>
        <v>1</v>
      </c>
      <c r="O166" s="40">
        <f>IF(C166&lt;&gt;0,VLOOKUP(M166-J166,Eingabemaske!$B$9:$I$28,2),0)</f>
        <v>0</v>
      </c>
      <c r="P166" s="41">
        <f>Physis!T166</f>
        <v>1</v>
      </c>
      <c r="Q166" s="40">
        <f>IF(C166&lt;&gt;0,VLOOKUP(M166-J166,Eingabemaske!$B$9:$I$28,3),0)</f>
        <v>0</v>
      </c>
      <c r="R166" s="41">
        <f>'Mirwald-Methode'!E165</f>
        <v>1</v>
      </c>
      <c r="S166" s="40">
        <f>IF(C166&lt;&gt;0,VLOOKUP(M166-J166,Eingabemaske!$B$9:$I$28,4),0)</f>
        <v>0</v>
      </c>
      <c r="T166" s="41">
        <f>'Relative Age'!F165</f>
        <v>1</v>
      </c>
      <c r="U166" s="40">
        <f>IF(C166&lt;&gt;0,VLOOKUP(M166-J166,Eingabemaske!$B$9:$I$28,5),0)</f>
        <v>0</v>
      </c>
      <c r="V166" s="41">
        <f>Trainingsalter!E165</f>
        <v>1</v>
      </c>
      <c r="W166" s="40">
        <f>IF(C166&lt;&gt;0,VLOOKUP(M166-J166,Eingabemaske!$B$9:$I$28,6),0)</f>
        <v>0</v>
      </c>
      <c r="X166" s="41">
        <f>Trainingsaufwand!E165</f>
        <v>1</v>
      </c>
      <c r="Y166" s="40">
        <f>IF(C166&lt;&gt;0,VLOOKUP(M166-J166,Eingabemaske!$B$9:$I$28,7),0)</f>
        <v>0</v>
      </c>
      <c r="Z166" s="40">
        <f t="shared" si="10"/>
        <v>0</v>
      </c>
      <c r="AA166" s="40">
        <f t="shared" si="11"/>
        <v>1</v>
      </c>
      <c r="AB166" s="45"/>
      <c r="AC166" s="18"/>
      <c r="AD166" s="18"/>
    </row>
    <row r="167" spans="1:30">
      <c r="A167" s="18">
        <v>163</v>
      </c>
      <c r="B167" s="18"/>
      <c r="C167" s="18"/>
      <c r="D167" s="18"/>
      <c r="E167" s="18"/>
      <c r="F167" s="18"/>
      <c r="G167" s="18"/>
      <c r="H167" s="18"/>
      <c r="I167" s="18"/>
      <c r="J167" s="18"/>
      <c r="K167" s="18"/>
      <c r="L167" s="18"/>
      <c r="M167" s="40">
        <f t="shared" ca="1" si="9"/>
        <v>2019</v>
      </c>
      <c r="N167" s="41">
        <f>Spielleistung!X167</f>
        <v>1</v>
      </c>
      <c r="O167" s="40">
        <f>IF(C167&lt;&gt;0,VLOOKUP(M167-J167,Eingabemaske!$B$9:$I$28,2),0)</f>
        <v>0</v>
      </c>
      <c r="P167" s="41">
        <f>Physis!T167</f>
        <v>1</v>
      </c>
      <c r="Q167" s="40">
        <f>IF(C167&lt;&gt;0,VLOOKUP(M167-J167,Eingabemaske!$B$9:$I$28,3),0)</f>
        <v>0</v>
      </c>
      <c r="R167" s="41">
        <f>'Mirwald-Methode'!E166</f>
        <v>1</v>
      </c>
      <c r="S167" s="40">
        <f>IF(C167&lt;&gt;0,VLOOKUP(M167-J167,Eingabemaske!$B$9:$I$28,4),0)</f>
        <v>0</v>
      </c>
      <c r="T167" s="41">
        <f>'Relative Age'!F166</f>
        <v>1</v>
      </c>
      <c r="U167" s="40">
        <f>IF(C167&lt;&gt;0,VLOOKUP(M167-J167,Eingabemaske!$B$9:$I$28,5),0)</f>
        <v>0</v>
      </c>
      <c r="V167" s="41">
        <f>Trainingsalter!E166</f>
        <v>1</v>
      </c>
      <c r="W167" s="40">
        <f>IF(C167&lt;&gt;0,VLOOKUP(M167-J167,Eingabemaske!$B$9:$I$28,6),0)</f>
        <v>0</v>
      </c>
      <c r="X167" s="41">
        <f>Trainingsaufwand!E166</f>
        <v>1</v>
      </c>
      <c r="Y167" s="40">
        <f>IF(C167&lt;&gt;0,VLOOKUP(M167-J167,Eingabemaske!$B$9:$I$28,7),0)</f>
        <v>0</v>
      </c>
      <c r="Z167" s="40">
        <f t="shared" si="10"/>
        <v>0</v>
      </c>
      <c r="AA167" s="40">
        <f t="shared" si="11"/>
        <v>1</v>
      </c>
      <c r="AB167" s="45"/>
      <c r="AC167" s="18"/>
      <c r="AD167" s="18"/>
    </row>
    <row r="168" spans="1:30">
      <c r="A168" s="18">
        <v>164</v>
      </c>
      <c r="B168" s="18"/>
      <c r="C168" s="18"/>
      <c r="D168" s="18"/>
      <c r="E168" s="18"/>
      <c r="F168" s="18"/>
      <c r="G168" s="18"/>
      <c r="H168" s="18"/>
      <c r="I168" s="18"/>
      <c r="J168" s="18"/>
      <c r="K168" s="18"/>
      <c r="L168" s="18"/>
      <c r="M168" s="40">
        <f t="shared" ca="1" si="9"/>
        <v>2019</v>
      </c>
      <c r="N168" s="41">
        <f>Spielleistung!X168</f>
        <v>1</v>
      </c>
      <c r="O168" s="40">
        <f>IF(C168&lt;&gt;0,VLOOKUP(M168-J168,Eingabemaske!$B$9:$I$28,2),0)</f>
        <v>0</v>
      </c>
      <c r="P168" s="41">
        <f>Physis!T168</f>
        <v>1</v>
      </c>
      <c r="Q168" s="40">
        <f>IF(C168&lt;&gt;0,VLOOKUP(M168-J168,Eingabemaske!$B$9:$I$28,3),0)</f>
        <v>0</v>
      </c>
      <c r="R168" s="41">
        <f>'Mirwald-Methode'!E167</f>
        <v>1</v>
      </c>
      <c r="S168" s="40">
        <f>IF(C168&lt;&gt;0,VLOOKUP(M168-J168,Eingabemaske!$B$9:$I$28,4),0)</f>
        <v>0</v>
      </c>
      <c r="T168" s="41">
        <f>'Relative Age'!F167</f>
        <v>1</v>
      </c>
      <c r="U168" s="40">
        <f>IF(C168&lt;&gt;0,VLOOKUP(M168-J168,Eingabemaske!$B$9:$I$28,5),0)</f>
        <v>0</v>
      </c>
      <c r="V168" s="41">
        <f>Trainingsalter!E167</f>
        <v>1</v>
      </c>
      <c r="W168" s="40">
        <f>IF(C168&lt;&gt;0,VLOOKUP(M168-J168,Eingabemaske!$B$9:$I$28,6),0)</f>
        <v>0</v>
      </c>
      <c r="X168" s="41">
        <f>Trainingsaufwand!E167</f>
        <v>1</v>
      </c>
      <c r="Y168" s="40">
        <f>IF(C168&lt;&gt;0,VLOOKUP(M168-J168,Eingabemaske!$B$9:$I$28,7),0)</f>
        <v>0</v>
      </c>
      <c r="Z168" s="40">
        <f t="shared" si="10"/>
        <v>0</v>
      </c>
      <c r="AA168" s="40">
        <f t="shared" si="11"/>
        <v>1</v>
      </c>
      <c r="AB168" s="45"/>
      <c r="AC168" s="18"/>
      <c r="AD168" s="18"/>
    </row>
    <row r="169" spans="1:30">
      <c r="A169" s="18">
        <v>165</v>
      </c>
      <c r="B169" s="18"/>
      <c r="C169" s="18"/>
      <c r="D169" s="18"/>
      <c r="E169" s="18"/>
      <c r="F169" s="18"/>
      <c r="G169" s="18"/>
      <c r="H169" s="18"/>
      <c r="I169" s="18"/>
      <c r="J169" s="18"/>
      <c r="K169" s="18"/>
      <c r="L169" s="18"/>
      <c r="M169" s="40">
        <f t="shared" ca="1" si="9"/>
        <v>2019</v>
      </c>
      <c r="N169" s="41">
        <f>Spielleistung!X169</f>
        <v>1</v>
      </c>
      <c r="O169" s="40">
        <f>IF(C169&lt;&gt;0,VLOOKUP(M169-J169,Eingabemaske!$B$9:$I$28,2),0)</f>
        <v>0</v>
      </c>
      <c r="P169" s="41">
        <f>Physis!T169</f>
        <v>1</v>
      </c>
      <c r="Q169" s="40">
        <f>IF(C169&lt;&gt;0,VLOOKUP(M169-J169,Eingabemaske!$B$9:$I$28,3),0)</f>
        <v>0</v>
      </c>
      <c r="R169" s="41">
        <f>'Mirwald-Methode'!E168</f>
        <v>1</v>
      </c>
      <c r="S169" s="40">
        <f>IF(C169&lt;&gt;0,VLOOKUP(M169-J169,Eingabemaske!$B$9:$I$28,4),0)</f>
        <v>0</v>
      </c>
      <c r="T169" s="41">
        <f>'Relative Age'!F168</f>
        <v>1</v>
      </c>
      <c r="U169" s="40">
        <f>IF(C169&lt;&gt;0,VLOOKUP(M169-J169,Eingabemaske!$B$9:$I$28,5),0)</f>
        <v>0</v>
      </c>
      <c r="V169" s="41">
        <f>Trainingsalter!E168</f>
        <v>1</v>
      </c>
      <c r="W169" s="40">
        <f>IF(C169&lt;&gt;0,VLOOKUP(M169-J169,Eingabemaske!$B$9:$I$28,6),0)</f>
        <v>0</v>
      </c>
      <c r="X169" s="41">
        <f>Trainingsaufwand!E168</f>
        <v>1</v>
      </c>
      <c r="Y169" s="40">
        <f>IF(C169&lt;&gt;0,VLOOKUP(M169-J169,Eingabemaske!$B$9:$I$28,7),0)</f>
        <v>0</v>
      </c>
      <c r="Z169" s="40">
        <f t="shared" si="10"/>
        <v>0</v>
      </c>
      <c r="AA169" s="40">
        <f t="shared" si="11"/>
        <v>1</v>
      </c>
      <c r="AB169" s="45"/>
      <c r="AC169" s="18"/>
      <c r="AD169" s="18"/>
    </row>
    <row r="170" spans="1:30">
      <c r="A170" s="18">
        <v>166</v>
      </c>
      <c r="B170" s="18"/>
      <c r="C170" s="18"/>
      <c r="D170" s="18"/>
      <c r="E170" s="18"/>
      <c r="F170" s="18"/>
      <c r="G170" s="18"/>
      <c r="H170" s="18"/>
      <c r="I170" s="18"/>
      <c r="J170" s="18"/>
      <c r="K170" s="18"/>
      <c r="L170" s="18"/>
      <c r="M170" s="40">
        <f t="shared" ca="1" si="9"/>
        <v>2019</v>
      </c>
      <c r="N170" s="41">
        <f>Spielleistung!X170</f>
        <v>1</v>
      </c>
      <c r="O170" s="40">
        <f>IF(C170&lt;&gt;0,VLOOKUP(M170-J170,Eingabemaske!$B$9:$I$28,2),0)</f>
        <v>0</v>
      </c>
      <c r="P170" s="41">
        <f>Physis!T170</f>
        <v>1</v>
      </c>
      <c r="Q170" s="40">
        <f>IF(C170&lt;&gt;0,VLOOKUP(M170-J170,Eingabemaske!$B$9:$I$28,3),0)</f>
        <v>0</v>
      </c>
      <c r="R170" s="41">
        <f>'Mirwald-Methode'!E169</f>
        <v>1</v>
      </c>
      <c r="S170" s="40">
        <f>IF(C170&lt;&gt;0,VLOOKUP(M170-J170,Eingabemaske!$B$9:$I$28,4),0)</f>
        <v>0</v>
      </c>
      <c r="T170" s="41">
        <f>'Relative Age'!F169</f>
        <v>1</v>
      </c>
      <c r="U170" s="40">
        <f>IF(C170&lt;&gt;0,VLOOKUP(M170-J170,Eingabemaske!$B$9:$I$28,5),0)</f>
        <v>0</v>
      </c>
      <c r="V170" s="41">
        <f>Trainingsalter!E169</f>
        <v>1</v>
      </c>
      <c r="W170" s="40">
        <f>IF(C170&lt;&gt;0,VLOOKUP(M170-J170,Eingabemaske!$B$9:$I$28,6),0)</f>
        <v>0</v>
      </c>
      <c r="X170" s="41">
        <f>Trainingsaufwand!E169</f>
        <v>1</v>
      </c>
      <c r="Y170" s="40">
        <f>IF(C170&lt;&gt;0,VLOOKUP(M170-J170,Eingabemaske!$B$9:$I$28,7),0)</f>
        <v>0</v>
      </c>
      <c r="Z170" s="40">
        <f t="shared" si="10"/>
        <v>0</v>
      </c>
      <c r="AA170" s="40">
        <f t="shared" si="11"/>
        <v>1</v>
      </c>
      <c r="AB170" s="45"/>
      <c r="AC170" s="18"/>
      <c r="AD170" s="18"/>
    </row>
    <row r="171" spans="1:30">
      <c r="A171" s="18">
        <v>167</v>
      </c>
      <c r="B171" s="18"/>
      <c r="C171" s="18"/>
      <c r="D171" s="18"/>
      <c r="E171" s="18"/>
      <c r="F171" s="18"/>
      <c r="G171" s="18"/>
      <c r="H171" s="18"/>
      <c r="I171" s="18"/>
      <c r="J171" s="18"/>
      <c r="K171" s="18"/>
      <c r="L171" s="18"/>
      <c r="M171" s="40">
        <f t="shared" ca="1" si="9"/>
        <v>2019</v>
      </c>
      <c r="N171" s="41">
        <f>Spielleistung!X171</f>
        <v>1</v>
      </c>
      <c r="O171" s="40">
        <f>IF(C171&lt;&gt;0,VLOOKUP(M171-J171,Eingabemaske!$B$9:$I$28,2),0)</f>
        <v>0</v>
      </c>
      <c r="P171" s="41">
        <f>Physis!T171</f>
        <v>1</v>
      </c>
      <c r="Q171" s="40">
        <f>IF(C171&lt;&gt;0,VLOOKUP(M171-J171,Eingabemaske!$B$9:$I$28,3),0)</f>
        <v>0</v>
      </c>
      <c r="R171" s="41">
        <f>'Mirwald-Methode'!E170</f>
        <v>1</v>
      </c>
      <c r="S171" s="40">
        <f>IF(C171&lt;&gt;0,VLOOKUP(M171-J171,Eingabemaske!$B$9:$I$28,4),0)</f>
        <v>0</v>
      </c>
      <c r="T171" s="41">
        <f>'Relative Age'!F170</f>
        <v>1</v>
      </c>
      <c r="U171" s="40">
        <f>IF(C171&lt;&gt;0,VLOOKUP(M171-J171,Eingabemaske!$B$9:$I$28,5),0)</f>
        <v>0</v>
      </c>
      <c r="V171" s="41">
        <f>Trainingsalter!E170</f>
        <v>1</v>
      </c>
      <c r="W171" s="40">
        <f>IF(C171&lt;&gt;0,VLOOKUP(M171-J171,Eingabemaske!$B$9:$I$28,6),0)</f>
        <v>0</v>
      </c>
      <c r="X171" s="41">
        <f>Trainingsaufwand!E170</f>
        <v>1</v>
      </c>
      <c r="Y171" s="40">
        <f>IF(C171&lt;&gt;0,VLOOKUP(M171-J171,Eingabemaske!$B$9:$I$28,7),0)</f>
        <v>0</v>
      </c>
      <c r="Z171" s="40">
        <f t="shared" si="10"/>
        <v>0</v>
      </c>
      <c r="AA171" s="40">
        <f t="shared" si="11"/>
        <v>1</v>
      </c>
      <c r="AB171" s="45"/>
      <c r="AC171" s="18"/>
      <c r="AD171" s="18"/>
    </row>
  </sheetData>
  <sheetProtection sheet="1" objects="1" scenarios="1" selectLockedCells="1"/>
  <protectedRanges>
    <protectedRange sqref="N1:AA65537" name="Bereich1"/>
  </protectedRanges>
  <mergeCells count="8">
    <mergeCell ref="X2:Y2"/>
    <mergeCell ref="K2:M2"/>
    <mergeCell ref="H2:J2"/>
    <mergeCell ref="N2:O2"/>
    <mergeCell ref="P2:Q2"/>
    <mergeCell ref="R2:S2"/>
    <mergeCell ref="T2:U2"/>
    <mergeCell ref="V2:W2"/>
  </mergeCells>
  <phoneticPr fontId="1" type="noConversion"/>
  <dataValidations count="4">
    <dataValidation type="list" allowBlank="1" showInputMessage="1" showErrorMessage="1" sqref="AB4:AB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C4:AC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4"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Eingabemaske!$J$2:$J$5</xm:f>
          </x14:formula1>
          <xm:sqref>B6:B171</xm:sqref>
        </x14:dataValidation>
        <x14:dataValidation type="list" allowBlank="1" showInputMessage="1" showErrorMessage="1" xr:uid="{00000000-0002-0000-0100-000005000000}">
          <x14:formula1>
            <xm:f>Eingabemaske!$J$2:$J$3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E21" sqref="E21"/>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59" t="s">
        <v>168</v>
      </c>
      <c r="C1" s="160"/>
      <c r="D1" s="161"/>
      <c r="E1" s="161"/>
      <c r="F1" s="161"/>
      <c r="G1" s="161"/>
      <c r="H1" s="161"/>
      <c r="I1" s="161"/>
      <c r="J1" s="161"/>
      <c r="K1" s="161"/>
      <c r="L1" s="161"/>
      <c r="M1" s="161"/>
      <c r="N1" s="161"/>
      <c r="O1" s="161"/>
      <c r="P1" s="161"/>
      <c r="Q1" s="161"/>
      <c r="R1" s="161"/>
      <c r="S1" s="161"/>
      <c r="T1" s="161"/>
      <c r="U1" s="161"/>
      <c r="V1" s="161"/>
      <c r="W1" s="161"/>
      <c r="X1" s="161"/>
    </row>
    <row r="2" spans="1:26" ht="34.5">
      <c r="A2" s="20" t="s">
        <v>62</v>
      </c>
      <c r="B2" s="20" t="s">
        <v>3</v>
      </c>
      <c r="C2" s="20" t="s">
        <v>2</v>
      </c>
      <c r="D2" s="162" t="s">
        <v>50</v>
      </c>
      <c r="E2" s="163"/>
      <c r="F2" s="163"/>
      <c r="G2" s="164"/>
      <c r="H2" s="20" t="s">
        <v>54</v>
      </c>
      <c r="I2" s="162" t="s">
        <v>51</v>
      </c>
      <c r="J2" s="163"/>
      <c r="K2" s="163"/>
      <c r="L2" s="164"/>
      <c r="M2" s="20" t="s">
        <v>55</v>
      </c>
      <c r="N2" s="162" t="s">
        <v>52</v>
      </c>
      <c r="O2" s="163"/>
      <c r="P2" s="163"/>
      <c r="Q2" s="164"/>
      <c r="R2" s="20" t="s">
        <v>56</v>
      </c>
      <c r="S2" s="162" t="s">
        <v>53</v>
      </c>
      <c r="T2" s="163"/>
      <c r="U2" s="163"/>
      <c r="V2" s="164"/>
      <c r="W2" s="20" t="s">
        <v>57</v>
      </c>
      <c r="X2" s="64" t="s">
        <v>35</v>
      </c>
    </row>
    <row r="3" spans="1:26">
      <c r="A3" s="20"/>
      <c r="B3" s="20"/>
      <c r="C3" s="20"/>
      <c r="D3" s="93" t="s">
        <v>58</v>
      </c>
      <c r="E3" s="93" t="s">
        <v>59</v>
      </c>
      <c r="F3" s="93" t="s">
        <v>60</v>
      </c>
      <c r="G3" s="93" t="s">
        <v>61</v>
      </c>
      <c r="H3" s="20"/>
      <c r="I3" s="93" t="s">
        <v>58</v>
      </c>
      <c r="J3" s="93" t="s">
        <v>59</v>
      </c>
      <c r="K3" s="93" t="s">
        <v>60</v>
      </c>
      <c r="L3" s="93" t="s">
        <v>61</v>
      </c>
      <c r="M3" s="20"/>
      <c r="N3" s="93" t="s">
        <v>58</v>
      </c>
      <c r="O3" s="93" t="s">
        <v>59</v>
      </c>
      <c r="P3" s="93" t="s">
        <v>60</v>
      </c>
      <c r="Q3" s="93" t="s">
        <v>61</v>
      </c>
      <c r="R3" s="20"/>
      <c r="S3" s="93" t="s">
        <v>58</v>
      </c>
      <c r="T3" s="93" t="s">
        <v>59</v>
      </c>
      <c r="U3" s="93" t="s">
        <v>60</v>
      </c>
      <c r="V3" s="93" t="s">
        <v>61</v>
      </c>
      <c r="W3" s="20"/>
      <c r="X3" s="64"/>
    </row>
    <row r="4" spans="1:26" s="109" customFormat="1">
      <c r="A4" s="105" t="s">
        <v>75</v>
      </c>
      <c r="B4" s="105" t="str">
        <f>Rangliste!C4</f>
        <v>Muster</v>
      </c>
      <c r="C4" s="105" t="str">
        <f>Rangliste!D4</f>
        <v>Tanja</v>
      </c>
      <c r="D4" s="106">
        <v>2</v>
      </c>
      <c r="E4" s="106">
        <v>3</v>
      </c>
      <c r="F4" s="106">
        <v>2.5</v>
      </c>
      <c r="G4" s="106">
        <v>2</v>
      </c>
      <c r="H4" s="107">
        <f t="shared" ref="H4:H69" si="0">IFERROR(AVERAGE(D4:G4),0)</f>
        <v>2.375</v>
      </c>
      <c r="I4" s="106"/>
      <c r="J4" s="106"/>
      <c r="K4" s="106"/>
      <c r="L4" s="106"/>
      <c r="M4" s="107">
        <v>3</v>
      </c>
      <c r="N4" s="106"/>
      <c r="O4" s="106"/>
      <c r="P4" s="106"/>
      <c r="Q4" s="106"/>
      <c r="R4" s="107">
        <v>2.5</v>
      </c>
      <c r="S4" s="106"/>
      <c r="T4" s="106"/>
      <c r="U4" s="106"/>
      <c r="V4" s="106"/>
      <c r="W4" s="107">
        <f>IFERROR(AVERAGE(S4:V4),0)</f>
        <v>0</v>
      </c>
      <c r="X4" s="108">
        <f>IFERROR(SUM(H4,M4,R4,W4)/SUM((COUNTIF(H4,"&gt;0"))+(COUNTIF(M4,"&gt;0"))+(COUNTIF(R4,"&gt;0"))+(COUNTIF(W4,"&gt;0"))),1)</f>
        <v>2.625</v>
      </c>
      <c r="Z4" s="110"/>
    </row>
    <row r="5" spans="1:26">
      <c r="A5" s="34">
        <v>1</v>
      </c>
      <c r="B5" s="34">
        <f>Rangliste!C5</f>
        <v>0</v>
      </c>
      <c r="C5" s="34">
        <f>Rangliste!D5</f>
        <v>0</v>
      </c>
      <c r="D5" s="63"/>
      <c r="E5" s="63"/>
      <c r="F5" s="63"/>
      <c r="G5" s="63"/>
      <c r="H5" s="94">
        <f t="shared" si="0"/>
        <v>0</v>
      </c>
      <c r="I5" s="63"/>
      <c r="J5" s="63"/>
      <c r="K5" s="63"/>
      <c r="L5" s="63"/>
      <c r="M5" s="94">
        <f>IFERROR(AVERAGE(I5:L5),0)</f>
        <v>0</v>
      </c>
      <c r="N5" s="63"/>
      <c r="O5" s="63"/>
      <c r="P5" s="63"/>
      <c r="Q5" s="63"/>
      <c r="R5" s="94">
        <f>IFERROR(AVERAGE(N5:Q5),0)</f>
        <v>0</v>
      </c>
      <c r="S5" s="63"/>
      <c r="T5" s="63"/>
      <c r="U5" s="63"/>
      <c r="V5" s="63"/>
      <c r="W5" s="94">
        <f>IFERROR(AVERAGE(S5:V5),0)</f>
        <v>0</v>
      </c>
      <c r="X5" s="69">
        <f>IFERROR(SUM(H5,M5,R5,W5)/SUM((COUNTIF(H5,"&gt;0"))+(COUNTIF(M5,"&gt;0"))+(COUNTIF(R5,"&gt;0"))+(COUNTIF(W5,"&gt;0"))),1)</f>
        <v>1</v>
      </c>
      <c r="Y5" s="35"/>
      <c r="Z5" s="95"/>
    </row>
    <row r="6" spans="1:26">
      <c r="A6" s="34">
        <v>2</v>
      </c>
      <c r="B6" s="34">
        <f>Rangliste!C6</f>
        <v>0</v>
      </c>
      <c r="C6" s="34">
        <f>Rangliste!D6</f>
        <v>0</v>
      </c>
      <c r="D6" s="63"/>
      <c r="E6" s="63"/>
      <c r="F6" s="63"/>
      <c r="G6" s="63"/>
      <c r="H6" s="94">
        <f t="shared" si="0"/>
        <v>0</v>
      </c>
      <c r="I6" s="63"/>
      <c r="J6" s="63"/>
      <c r="K6" s="63"/>
      <c r="L6" s="63"/>
      <c r="M6" s="94">
        <f t="shared" ref="M6:M69" si="1">IFERROR(AVERAGE(I6:L6),0)</f>
        <v>0</v>
      </c>
      <c r="N6" s="63"/>
      <c r="O6" s="63"/>
      <c r="P6" s="63"/>
      <c r="Q6" s="63"/>
      <c r="R6" s="94">
        <f t="shared" ref="R6:R69" si="2">IFERROR(AVERAGE(N6:Q6),0)</f>
        <v>0</v>
      </c>
      <c r="S6" s="63"/>
      <c r="T6" s="63"/>
      <c r="U6" s="63"/>
      <c r="V6" s="63"/>
      <c r="W6" s="94">
        <f t="shared" ref="W6:W69" si="3">IFERROR(AVERAGE(S6:V6),0)</f>
        <v>0</v>
      </c>
      <c r="X6" s="69">
        <f t="shared" ref="X6:X69" si="4">IFERROR(SUM(H6,M6,R6,W6)/SUM((COUNTIF(H6,"&gt;0"))+(COUNTIF(M6,"&gt;0"))+(COUNTIF(R6,"&gt;0"))+(COUNTIF(W6,"&gt;0"))),1)</f>
        <v>1</v>
      </c>
      <c r="Z6" s="96"/>
    </row>
    <row r="7" spans="1:26">
      <c r="A7" s="34">
        <v>3</v>
      </c>
      <c r="B7" s="34">
        <f>Rangliste!C7</f>
        <v>0</v>
      </c>
      <c r="C7" s="34">
        <f>Rangliste!D7</f>
        <v>0</v>
      </c>
      <c r="D7" s="63"/>
      <c r="E7" s="63"/>
      <c r="F7" s="63"/>
      <c r="G7" s="63"/>
      <c r="H7" s="94">
        <f t="shared" si="0"/>
        <v>0</v>
      </c>
      <c r="I7" s="63"/>
      <c r="J7" s="63"/>
      <c r="K7" s="63"/>
      <c r="L7" s="63"/>
      <c r="M7" s="94">
        <f t="shared" si="1"/>
        <v>0</v>
      </c>
      <c r="N7" s="63"/>
      <c r="O7" s="63"/>
      <c r="P7" s="63"/>
      <c r="Q7" s="63"/>
      <c r="R7" s="94">
        <f t="shared" si="2"/>
        <v>0</v>
      </c>
      <c r="S7" s="63"/>
      <c r="T7" s="63"/>
      <c r="U7" s="63"/>
      <c r="V7" s="63"/>
      <c r="W7" s="94">
        <f t="shared" si="3"/>
        <v>0</v>
      </c>
      <c r="X7" s="69">
        <f t="shared" si="4"/>
        <v>1</v>
      </c>
    </row>
    <row r="8" spans="1:26">
      <c r="A8" s="34">
        <v>4</v>
      </c>
      <c r="B8" s="34">
        <f>Rangliste!C8</f>
        <v>0</v>
      </c>
      <c r="C8" s="34">
        <f>Rangliste!D8</f>
        <v>0</v>
      </c>
      <c r="D8" s="63"/>
      <c r="E8" s="63"/>
      <c r="F8" s="63"/>
      <c r="G8" s="63"/>
      <c r="H8" s="94">
        <f t="shared" si="0"/>
        <v>0</v>
      </c>
      <c r="I8" s="63"/>
      <c r="J8" s="63"/>
      <c r="K8" s="63"/>
      <c r="L8" s="63"/>
      <c r="M8" s="94">
        <f t="shared" si="1"/>
        <v>0</v>
      </c>
      <c r="N8" s="63"/>
      <c r="O8" s="63"/>
      <c r="P8" s="63"/>
      <c r="Q8" s="63"/>
      <c r="R8" s="94">
        <f t="shared" si="2"/>
        <v>0</v>
      </c>
      <c r="S8" s="63"/>
      <c r="T8" s="63"/>
      <c r="U8" s="63"/>
      <c r="V8" s="63"/>
      <c r="W8" s="94">
        <f t="shared" si="3"/>
        <v>0</v>
      </c>
      <c r="X8" s="69">
        <f t="shared" si="4"/>
        <v>1</v>
      </c>
    </row>
    <row r="9" spans="1:26">
      <c r="A9" s="34">
        <v>5</v>
      </c>
      <c r="B9" s="34">
        <f>Rangliste!C9</f>
        <v>0</v>
      </c>
      <c r="C9" s="34">
        <f>Rangliste!D9</f>
        <v>0</v>
      </c>
      <c r="D9" s="63"/>
      <c r="E9" s="63"/>
      <c r="F9" s="63"/>
      <c r="G9" s="63"/>
      <c r="H9" s="94">
        <f t="shared" si="0"/>
        <v>0</v>
      </c>
      <c r="I9" s="63"/>
      <c r="J9" s="63"/>
      <c r="K9" s="63"/>
      <c r="L9" s="63"/>
      <c r="M9" s="94">
        <f t="shared" si="1"/>
        <v>0</v>
      </c>
      <c r="N9" s="63"/>
      <c r="O9" s="63"/>
      <c r="P9" s="63"/>
      <c r="Q9" s="63"/>
      <c r="R9" s="94">
        <f t="shared" si="2"/>
        <v>0</v>
      </c>
      <c r="S9" s="63"/>
      <c r="T9" s="63"/>
      <c r="U9" s="63"/>
      <c r="V9" s="63"/>
      <c r="W9" s="94">
        <f t="shared" si="3"/>
        <v>0</v>
      </c>
      <c r="X9" s="69">
        <f t="shared" si="4"/>
        <v>1</v>
      </c>
    </row>
    <row r="10" spans="1:26">
      <c r="A10" s="34">
        <v>6</v>
      </c>
      <c r="B10" s="34">
        <f>Rangliste!C10</f>
        <v>0</v>
      </c>
      <c r="C10" s="34">
        <f>Rangliste!D10</f>
        <v>0</v>
      </c>
      <c r="D10" s="63"/>
      <c r="E10" s="63"/>
      <c r="F10" s="63"/>
      <c r="G10" s="63"/>
      <c r="H10" s="94">
        <f t="shared" si="0"/>
        <v>0</v>
      </c>
      <c r="I10" s="63"/>
      <c r="J10" s="63"/>
      <c r="K10" s="63"/>
      <c r="L10" s="63"/>
      <c r="M10" s="94">
        <f t="shared" si="1"/>
        <v>0</v>
      </c>
      <c r="N10" s="63"/>
      <c r="O10" s="63"/>
      <c r="P10" s="63"/>
      <c r="Q10" s="63"/>
      <c r="R10" s="94">
        <f t="shared" si="2"/>
        <v>0</v>
      </c>
      <c r="S10" s="63"/>
      <c r="T10" s="63"/>
      <c r="U10" s="63"/>
      <c r="V10" s="63"/>
      <c r="W10" s="94">
        <f t="shared" si="3"/>
        <v>0</v>
      </c>
      <c r="X10" s="69">
        <f t="shared" si="4"/>
        <v>1</v>
      </c>
    </row>
    <row r="11" spans="1:26">
      <c r="A11" s="34">
        <v>7</v>
      </c>
      <c r="B11" s="34">
        <f>Rangliste!C11</f>
        <v>0</v>
      </c>
      <c r="C11" s="34">
        <f>Rangliste!D11</f>
        <v>0</v>
      </c>
      <c r="D11" s="63"/>
      <c r="E11" s="63"/>
      <c r="F11" s="63"/>
      <c r="G11" s="63"/>
      <c r="H11" s="94">
        <f t="shared" si="0"/>
        <v>0</v>
      </c>
      <c r="I11" s="63"/>
      <c r="J11" s="63"/>
      <c r="K11" s="63"/>
      <c r="L11" s="63"/>
      <c r="M11" s="94">
        <f t="shared" si="1"/>
        <v>0</v>
      </c>
      <c r="N11" s="63"/>
      <c r="O11" s="63"/>
      <c r="P11" s="63"/>
      <c r="Q11" s="63"/>
      <c r="R11" s="94">
        <f t="shared" si="2"/>
        <v>0</v>
      </c>
      <c r="S11" s="63"/>
      <c r="T11" s="63"/>
      <c r="U11" s="63"/>
      <c r="V11" s="63"/>
      <c r="W11" s="94">
        <f t="shared" si="3"/>
        <v>0</v>
      </c>
      <c r="X11" s="69">
        <f t="shared" si="4"/>
        <v>1</v>
      </c>
    </row>
    <row r="12" spans="1:26">
      <c r="A12" s="34">
        <v>8</v>
      </c>
      <c r="B12" s="34">
        <f>Rangliste!C12</f>
        <v>0</v>
      </c>
      <c r="C12" s="34">
        <f>Rangliste!D12</f>
        <v>0</v>
      </c>
      <c r="D12" s="63"/>
      <c r="E12" s="63"/>
      <c r="F12" s="63"/>
      <c r="G12" s="63"/>
      <c r="H12" s="94">
        <f t="shared" si="0"/>
        <v>0</v>
      </c>
      <c r="I12" s="63"/>
      <c r="J12" s="63"/>
      <c r="K12" s="63"/>
      <c r="L12" s="63"/>
      <c r="M12" s="94">
        <f t="shared" si="1"/>
        <v>0</v>
      </c>
      <c r="N12" s="63"/>
      <c r="O12" s="63"/>
      <c r="P12" s="63"/>
      <c r="Q12" s="63"/>
      <c r="R12" s="94">
        <f t="shared" si="2"/>
        <v>0</v>
      </c>
      <c r="S12" s="63"/>
      <c r="T12" s="63"/>
      <c r="U12" s="63"/>
      <c r="V12" s="63"/>
      <c r="W12" s="94">
        <f t="shared" si="3"/>
        <v>0</v>
      </c>
      <c r="X12" s="69">
        <f t="shared" si="4"/>
        <v>1</v>
      </c>
    </row>
    <row r="13" spans="1:26">
      <c r="A13" s="34">
        <v>9</v>
      </c>
      <c r="B13" s="34">
        <f>Rangliste!C13</f>
        <v>0</v>
      </c>
      <c r="C13" s="34">
        <f>Rangliste!D13</f>
        <v>0</v>
      </c>
      <c r="D13" s="63"/>
      <c r="E13" s="63"/>
      <c r="F13" s="63"/>
      <c r="G13" s="63"/>
      <c r="H13" s="94">
        <f t="shared" si="0"/>
        <v>0</v>
      </c>
      <c r="I13" s="63"/>
      <c r="J13" s="63"/>
      <c r="K13" s="63"/>
      <c r="L13" s="63"/>
      <c r="M13" s="94">
        <f t="shared" si="1"/>
        <v>0</v>
      </c>
      <c r="N13" s="63"/>
      <c r="O13" s="63"/>
      <c r="P13" s="63"/>
      <c r="Q13" s="63"/>
      <c r="R13" s="94">
        <f t="shared" si="2"/>
        <v>0</v>
      </c>
      <c r="S13" s="63"/>
      <c r="T13" s="63"/>
      <c r="U13" s="63"/>
      <c r="V13" s="63"/>
      <c r="W13" s="94">
        <f t="shared" si="3"/>
        <v>0</v>
      </c>
      <c r="X13" s="69">
        <f t="shared" si="4"/>
        <v>1</v>
      </c>
    </row>
    <row r="14" spans="1:26">
      <c r="A14" s="34">
        <v>10</v>
      </c>
      <c r="B14" s="34">
        <f>Rangliste!C14</f>
        <v>0</v>
      </c>
      <c r="C14" s="34">
        <f>Rangliste!D14</f>
        <v>0</v>
      </c>
      <c r="D14" s="63"/>
      <c r="E14" s="63"/>
      <c r="F14" s="63"/>
      <c r="G14" s="63"/>
      <c r="H14" s="94">
        <f t="shared" si="0"/>
        <v>0</v>
      </c>
      <c r="I14" s="63"/>
      <c r="J14" s="63"/>
      <c r="K14" s="63"/>
      <c r="L14" s="63"/>
      <c r="M14" s="94">
        <f t="shared" si="1"/>
        <v>0</v>
      </c>
      <c r="N14" s="63"/>
      <c r="O14" s="63"/>
      <c r="P14" s="63"/>
      <c r="Q14" s="63"/>
      <c r="R14" s="94">
        <f t="shared" si="2"/>
        <v>0</v>
      </c>
      <c r="S14" s="63"/>
      <c r="T14" s="63"/>
      <c r="U14" s="63"/>
      <c r="V14" s="63"/>
      <c r="W14" s="94">
        <f t="shared" si="3"/>
        <v>0</v>
      </c>
      <c r="X14" s="69">
        <f t="shared" si="4"/>
        <v>1</v>
      </c>
    </row>
    <row r="15" spans="1:26">
      <c r="A15" s="34">
        <v>11</v>
      </c>
      <c r="B15" s="34">
        <f>Rangliste!C15</f>
        <v>0</v>
      </c>
      <c r="C15" s="34">
        <f>Rangliste!D15</f>
        <v>0</v>
      </c>
      <c r="D15" s="63"/>
      <c r="E15" s="63"/>
      <c r="F15" s="63"/>
      <c r="G15" s="63"/>
      <c r="H15" s="94">
        <f t="shared" si="0"/>
        <v>0</v>
      </c>
      <c r="I15" s="63"/>
      <c r="J15" s="63"/>
      <c r="K15" s="63"/>
      <c r="L15" s="63"/>
      <c r="M15" s="94">
        <f t="shared" si="1"/>
        <v>0</v>
      </c>
      <c r="N15" s="63"/>
      <c r="O15" s="63"/>
      <c r="P15" s="63"/>
      <c r="Q15" s="63"/>
      <c r="R15" s="94">
        <f t="shared" si="2"/>
        <v>0</v>
      </c>
      <c r="S15" s="63"/>
      <c r="T15" s="63"/>
      <c r="U15" s="63"/>
      <c r="V15" s="63"/>
      <c r="W15" s="94">
        <f t="shared" si="3"/>
        <v>0</v>
      </c>
      <c r="X15" s="69">
        <f t="shared" si="4"/>
        <v>1</v>
      </c>
    </row>
    <row r="16" spans="1:26">
      <c r="A16" s="34">
        <v>12</v>
      </c>
      <c r="B16" s="34">
        <f>Rangliste!C16</f>
        <v>0</v>
      </c>
      <c r="C16" s="34">
        <f>Rangliste!D16</f>
        <v>0</v>
      </c>
      <c r="D16" s="63"/>
      <c r="E16" s="63"/>
      <c r="F16" s="63"/>
      <c r="G16" s="63"/>
      <c r="H16" s="94">
        <f t="shared" si="0"/>
        <v>0</v>
      </c>
      <c r="I16" s="63"/>
      <c r="J16" s="63"/>
      <c r="K16" s="63"/>
      <c r="L16" s="63"/>
      <c r="M16" s="94">
        <f t="shared" si="1"/>
        <v>0</v>
      </c>
      <c r="N16" s="63"/>
      <c r="O16" s="63"/>
      <c r="P16" s="63"/>
      <c r="Q16" s="63"/>
      <c r="R16" s="94">
        <f t="shared" si="2"/>
        <v>0</v>
      </c>
      <c r="S16" s="63"/>
      <c r="T16" s="63"/>
      <c r="U16" s="63"/>
      <c r="V16" s="63"/>
      <c r="W16" s="94">
        <f t="shared" si="3"/>
        <v>0</v>
      </c>
      <c r="X16" s="69">
        <f t="shared" si="4"/>
        <v>1</v>
      </c>
    </row>
    <row r="17" spans="1:24">
      <c r="A17" s="34">
        <v>13</v>
      </c>
      <c r="B17" s="34">
        <f>Rangliste!C17</f>
        <v>0</v>
      </c>
      <c r="C17" s="34">
        <f>Rangliste!D17</f>
        <v>0</v>
      </c>
      <c r="D17" s="63"/>
      <c r="E17" s="63"/>
      <c r="F17" s="63"/>
      <c r="G17" s="63"/>
      <c r="H17" s="94">
        <f t="shared" si="0"/>
        <v>0</v>
      </c>
      <c r="I17" s="63"/>
      <c r="J17" s="63"/>
      <c r="K17" s="63"/>
      <c r="L17" s="63"/>
      <c r="M17" s="94">
        <f t="shared" si="1"/>
        <v>0</v>
      </c>
      <c r="N17" s="63"/>
      <c r="O17" s="63"/>
      <c r="P17" s="63"/>
      <c r="Q17" s="63"/>
      <c r="R17" s="94">
        <f t="shared" si="2"/>
        <v>0</v>
      </c>
      <c r="S17" s="63"/>
      <c r="T17" s="63"/>
      <c r="U17" s="63"/>
      <c r="V17" s="63"/>
      <c r="W17" s="94">
        <f t="shared" si="3"/>
        <v>0</v>
      </c>
      <c r="X17" s="69">
        <f t="shared" si="4"/>
        <v>1</v>
      </c>
    </row>
    <row r="18" spans="1:24">
      <c r="A18" s="34">
        <v>14</v>
      </c>
      <c r="B18" s="34">
        <f>Rangliste!C18</f>
        <v>0</v>
      </c>
      <c r="C18" s="34">
        <f>Rangliste!D18</f>
        <v>0</v>
      </c>
      <c r="D18" s="63"/>
      <c r="E18" s="63"/>
      <c r="F18" s="63"/>
      <c r="G18" s="63"/>
      <c r="H18" s="94">
        <f t="shared" si="0"/>
        <v>0</v>
      </c>
      <c r="I18" s="63"/>
      <c r="J18" s="63"/>
      <c r="K18" s="63"/>
      <c r="L18" s="63"/>
      <c r="M18" s="94">
        <f t="shared" si="1"/>
        <v>0</v>
      </c>
      <c r="N18" s="63"/>
      <c r="O18" s="63"/>
      <c r="P18" s="63"/>
      <c r="Q18" s="63"/>
      <c r="R18" s="94">
        <f t="shared" si="2"/>
        <v>0</v>
      </c>
      <c r="S18" s="63"/>
      <c r="T18" s="63"/>
      <c r="U18" s="63"/>
      <c r="V18" s="63"/>
      <c r="W18" s="94">
        <f t="shared" si="3"/>
        <v>0</v>
      </c>
      <c r="X18" s="69">
        <f t="shared" si="4"/>
        <v>1</v>
      </c>
    </row>
    <row r="19" spans="1:24">
      <c r="A19" s="34">
        <v>15</v>
      </c>
      <c r="B19" s="34">
        <f>Rangliste!C19</f>
        <v>0</v>
      </c>
      <c r="C19" s="34">
        <f>Rangliste!D19</f>
        <v>0</v>
      </c>
      <c r="D19" s="63"/>
      <c r="E19" s="63"/>
      <c r="F19" s="63"/>
      <c r="G19" s="63"/>
      <c r="H19" s="94">
        <f t="shared" si="0"/>
        <v>0</v>
      </c>
      <c r="I19" s="63"/>
      <c r="J19" s="63"/>
      <c r="K19" s="63"/>
      <c r="L19" s="63"/>
      <c r="M19" s="94">
        <f t="shared" si="1"/>
        <v>0</v>
      </c>
      <c r="N19" s="63"/>
      <c r="O19" s="63"/>
      <c r="P19" s="63"/>
      <c r="Q19" s="63"/>
      <c r="R19" s="94">
        <f t="shared" si="2"/>
        <v>0</v>
      </c>
      <c r="S19" s="63"/>
      <c r="T19" s="63"/>
      <c r="U19" s="63"/>
      <c r="V19" s="63"/>
      <c r="W19" s="94">
        <f t="shared" si="3"/>
        <v>0</v>
      </c>
      <c r="X19" s="69">
        <f t="shared" si="4"/>
        <v>1</v>
      </c>
    </row>
    <row r="20" spans="1:24">
      <c r="A20" s="34">
        <v>16</v>
      </c>
      <c r="B20" s="34">
        <f>Rangliste!C20</f>
        <v>0</v>
      </c>
      <c r="C20" s="34">
        <f>Rangliste!D20</f>
        <v>0</v>
      </c>
      <c r="D20" s="63"/>
      <c r="E20" s="63"/>
      <c r="F20" s="63"/>
      <c r="G20" s="63"/>
      <c r="H20" s="94">
        <f t="shared" si="0"/>
        <v>0</v>
      </c>
      <c r="I20" s="63"/>
      <c r="J20" s="63"/>
      <c r="K20" s="63"/>
      <c r="L20" s="63"/>
      <c r="M20" s="94">
        <f t="shared" si="1"/>
        <v>0</v>
      </c>
      <c r="N20" s="63"/>
      <c r="O20" s="63"/>
      <c r="P20" s="63"/>
      <c r="Q20" s="63"/>
      <c r="R20" s="94">
        <f t="shared" si="2"/>
        <v>0</v>
      </c>
      <c r="S20" s="63"/>
      <c r="T20" s="63"/>
      <c r="U20" s="63"/>
      <c r="V20" s="63"/>
      <c r="W20" s="94">
        <f t="shared" si="3"/>
        <v>0</v>
      </c>
      <c r="X20" s="69">
        <f t="shared" si="4"/>
        <v>1</v>
      </c>
    </row>
    <row r="21" spans="1:24">
      <c r="A21" s="34">
        <v>17</v>
      </c>
      <c r="B21" s="34">
        <f>Rangliste!C21</f>
        <v>0</v>
      </c>
      <c r="C21" s="34">
        <f>Rangliste!D21</f>
        <v>0</v>
      </c>
      <c r="D21" s="63"/>
      <c r="E21" s="63"/>
      <c r="F21" s="63"/>
      <c r="G21" s="63"/>
      <c r="H21" s="94">
        <f t="shared" si="0"/>
        <v>0</v>
      </c>
      <c r="I21" s="63"/>
      <c r="J21" s="63"/>
      <c r="K21" s="63"/>
      <c r="L21" s="63"/>
      <c r="M21" s="94">
        <f t="shared" si="1"/>
        <v>0</v>
      </c>
      <c r="N21" s="63"/>
      <c r="O21" s="63"/>
      <c r="P21" s="63"/>
      <c r="Q21" s="63"/>
      <c r="R21" s="94">
        <f t="shared" si="2"/>
        <v>0</v>
      </c>
      <c r="S21" s="63"/>
      <c r="T21" s="63"/>
      <c r="U21" s="63"/>
      <c r="V21" s="63"/>
      <c r="W21" s="94">
        <f t="shared" si="3"/>
        <v>0</v>
      </c>
      <c r="X21" s="69">
        <f t="shared" si="4"/>
        <v>1</v>
      </c>
    </row>
    <row r="22" spans="1:24">
      <c r="A22" s="34">
        <v>18</v>
      </c>
      <c r="B22" s="34">
        <f>Rangliste!C22</f>
        <v>0</v>
      </c>
      <c r="C22" s="34">
        <f>Rangliste!D22</f>
        <v>0</v>
      </c>
      <c r="D22" s="63"/>
      <c r="E22" s="63"/>
      <c r="F22" s="63"/>
      <c r="G22" s="63"/>
      <c r="H22" s="94">
        <f t="shared" si="0"/>
        <v>0</v>
      </c>
      <c r="I22" s="63"/>
      <c r="J22" s="63"/>
      <c r="K22" s="63"/>
      <c r="L22" s="63"/>
      <c r="M22" s="94">
        <f t="shared" si="1"/>
        <v>0</v>
      </c>
      <c r="N22" s="63"/>
      <c r="O22" s="63"/>
      <c r="P22" s="63"/>
      <c r="Q22" s="63"/>
      <c r="R22" s="94">
        <f t="shared" si="2"/>
        <v>0</v>
      </c>
      <c r="S22" s="63"/>
      <c r="T22" s="63"/>
      <c r="U22" s="63"/>
      <c r="V22" s="63"/>
      <c r="W22" s="94">
        <f t="shared" si="3"/>
        <v>0</v>
      </c>
      <c r="X22" s="69">
        <f t="shared" si="4"/>
        <v>1</v>
      </c>
    </row>
    <row r="23" spans="1:24">
      <c r="A23" s="34">
        <v>19</v>
      </c>
      <c r="B23" s="34">
        <f>Rangliste!C23</f>
        <v>0</v>
      </c>
      <c r="C23" s="34">
        <f>Rangliste!D23</f>
        <v>0</v>
      </c>
      <c r="D23" s="63"/>
      <c r="E23" s="63"/>
      <c r="F23" s="63"/>
      <c r="G23" s="63"/>
      <c r="H23" s="94">
        <f t="shared" si="0"/>
        <v>0</v>
      </c>
      <c r="I23" s="63"/>
      <c r="J23" s="63"/>
      <c r="K23" s="63"/>
      <c r="L23" s="63"/>
      <c r="M23" s="94">
        <f t="shared" si="1"/>
        <v>0</v>
      </c>
      <c r="N23" s="63"/>
      <c r="O23" s="63"/>
      <c r="P23" s="63"/>
      <c r="Q23" s="63"/>
      <c r="R23" s="94">
        <f t="shared" si="2"/>
        <v>0</v>
      </c>
      <c r="S23" s="63"/>
      <c r="T23" s="63"/>
      <c r="U23" s="63"/>
      <c r="V23" s="63"/>
      <c r="W23" s="94">
        <f t="shared" si="3"/>
        <v>0</v>
      </c>
      <c r="X23" s="69">
        <f t="shared" si="4"/>
        <v>1</v>
      </c>
    </row>
    <row r="24" spans="1:24">
      <c r="A24" s="34">
        <v>20</v>
      </c>
      <c r="B24" s="34">
        <f>Rangliste!C24</f>
        <v>0</v>
      </c>
      <c r="C24" s="34">
        <f>Rangliste!D24</f>
        <v>0</v>
      </c>
      <c r="D24" s="63"/>
      <c r="E24" s="63"/>
      <c r="F24" s="63"/>
      <c r="G24" s="63"/>
      <c r="H24" s="94">
        <f t="shared" si="0"/>
        <v>0</v>
      </c>
      <c r="I24" s="63"/>
      <c r="J24" s="63"/>
      <c r="K24" s="63"/>
      <c r="L24" s="63"/>
      <c r="M24" s="94">
        <f t="shared" si="1"/>
        <v>0</v>
      </c>
      <c r="N24" s="63"/>
      <c r="O24" s="63"/>
      <c r="P24" s="63"/>
      <c r="Q24" s="63"/>
      <c r="R24" s="94">
        <f t="shared" si="2"/>
        <v>0</v>
      </c>
      <c r="S24" s="63"/>
      <c r="T24" s="63"/>
      <c r="U24" s="63"/>
      <c r="V24" s="63"/>
      <c r="W24" s="94">
        <f t="shared" si="3"/>
        <v>0</v>
      </c>
      <c r="X24" s="69">
        <f t="shared" si="4"/>
        <v>1</v>
      </c>
    </row>
    <row r="25" spans="1:24">
      <c r="A25" s="34">
        <v>21</v>
      </c>
      <c r="B25" s="34">
        <f>Rangliste!C25</f>
        <v>0</v>
      </c>
      <c r="C25" s="34">
        <f>Rangliste!D25</f>
        <v>0</v>
      </c>
      <c r="D25" s="63"/>
      <c r="E25" s="63"/>
      <c r="F25" s="63"/>
      <c r="G25" s="63"/>
      <c r="H25" s="94">
        <f t="shared" si="0"/>
        <v>0</v>
      </c>
      <c r="I25" s="63"/>
      <c r="J25" s="63"/>
      <c r="K25" s="63"/>
      <c r="L25" s="63"/>
      <c r="M25" s="94">
        <f t="shared" si="1"/>
        <v>0</v>
      </c>
      <c r="N25" s="63"/>
      <c r="O25" s="63"/>
      <c r="P25" s="63"/>
      <c r="Q25" s="63"/>
      <c r="R25" s="94">
        <f t="shared" si="2"/>
        <v>0</v>
      </c>
      <c r="S25" s="63"/>
      <c r="T25" s="63"/>
      <c r="U25" s="63"/>
      <c r="V25" s="63"/>
      <c r="W25" s="94">
        <f t="shared" si="3"/>
        <v>0</v>
      </c>
      <c r="X25" s="69">
        <f t="shared" si="4"/>
        <v>1</v>
      </c>
    </row>
    <row r="26" spans="1:24">
      <c r="A26" s="34">
        <v>22</v>
      </c>
      <c r="B26" s="34">
        <f>Rangliste!C26</f>
        <v>0</v>
      </c>
      <c r="C26" s="34">
        <f>Rangliste!D26</f>
        <v>0</v>
      </c>
      <c r="D26" s="63"/>
      <c r="E26" s="63"/>
      <c r="F26" s="63"/>
      <c r="G26" s="63"/>
      <c r="H26" s="94">
        <f t="shared" si="0"/>
        <v>0</v>
      </c>
      <c r="I26" s="63"/>
      <c r="J26" s="63"/>
      <c r="K26" s="63"/>
      <c r="L26" s="63"/>
      <c r="M26" s="94">
        <f t="shared" si="1"/>
        <v>0</v>
      </c>
      <c r="N26" s="63"/>
      <c r="O26" s="63"/>
      <c r="P26" s="63"/>
      <c r="Q26" s="63"/>
      <c r="R26" s="94">
        <f t="shared" si="2"/>
        <v>0</v>
      </c>
      <c r="S26" s="63"/>
      <c r="T26" s="63"/>
      <c r="U26" s="63"/>
      <c r="V26" s="63"/>
      <c r="W26" s="94">
        <f t="shared" si="3"/>
        <v>0</v>
      </c>
      <c r="X26" s="69">
        <f t="shared" si="4"/>
        <v>1</v>
      </c>
    </row>
    <row r="27" spans="1:24">
      <c r="A27" s="34">
        <v>23</v>
      </c>
      <c r="B27" s="34">
        <f>Rangliste!C27</f>
        <v>0</v>
      </c>
      <c r="C27" s="34">
        <f>Rangliste!D27</f>
        <v>0</v>
      </c>
      <c r="D27" s="63"/>
      <c r="E27" s="63"/>
      <c r="F27" s="63"/>
      <c r="G27" s="63"/>
      <c r="H27" s="94">
        <f t="shared" si="0"/>
        <v>0</v>
      </c>
      <c r="I27" s="63"/>
      <c r="J27" s="63"/>
      <c r="K27" s="63"/>
      <c r="L27" s="63"/>
      <c r="M27" s="94">
        <f t="shared" si="1"/>
        <v>0</v>
      </c>
      <c r="N27" s="63"/>
      <c r="O27" s="63"/>
      <c r="P27" s="63"/>
      <c r="Q27" s="63"/>
      <c r="R27" s="94">
        <f t="shared" si="2"/>
        <v>0</v>
      </c>
      <c r="S27" s="63"/>
      <c r="T27" s="63"/>
      <c r="U27" s="63"/>
      <c r="V27" s="63"/>
      <c r="W27" s="94">
        <f t="shared" si="3"/>
        <v>0</v>
      </c>
      <c r="X27" s="69">
        <f t="shared" si="4"/>
        <v>1</v>
      </c>
    </row>
    <row r="28" spans="1:24">
      <c r="A28" s="34">
        <v>24</v>
      </c>
      <c r="B28" s="34">
        <f>Rangliste!C28</f>
        <v>0</v>
      </c>
      <c r="C28" s="34">
        <f>Rangliste!D28</f>
        <v>0</v>
      </c>
      <c r="D28" s="63"/>
      <c r="E28" s="63"/>
      <c r="F28" s="63"/>
      <c r="G28" s="63"/>
      <c r="H28" s="94">
        <f t="shared" si="0"/>
        <v>0</v>
      </c>
      <c r="I28" s="63"/>
      <c r="J28" s="63"/>
      <c r="K28" s="63"/>
      <c r="L28" s="63"/>
      <c r="M28" s="94">
        <f t="shared" si="1"/>
        <v>0</v>
      </c>
      <c r="N28" s="63"/>
      <c r="O28" s="63"/>
      <c r="P28" s="63"/>
      <c r="Q28" s="63"/>
      <c r="R28" s="94">
        <f t="shared" si="2"/>
        <v>0</v>
      </c>
      <c r="S28" s="63"/>
      <c r="T28" s="63"/>
      <c r="U28" s="63"/>
      <c r="V28" s="63"/>
      <c r="W28" s="94">
        <f t="shared" si="3"/>
        <v>0</v>
      </c>
      <c r="X28" s="69">
        <f t="shared" si="4"/>
        <v>1</v>
      </c>
    </row>
    <row r="29" spans="1:24">
      <c r="A29" s="34">
        <v>25</v>
      </c>
      <c r="B29" s="34">
        <f>Rangliste!C29</f>
        <v>0</v>
      </c>
      <c r="C29" s="34">
        <f>Rangliste!D29</f>
        <v>0</v>
      </c>
      <c r="D29" s="63"/>
      <c r="E29" s="63"/>
      <c r="F29" s="63"/>
      <c r="G29" s="63"/>
      <c r="H29" s="94">
        <f t="shared" si="0"/>
        <v>0</v>
      </c>
      <c r="I29" s="63"/>
      <c r="J29" s="63"/>
      <c r="K29" s="63"/>
      <c r="L29" s="63"/>
      <c r="M29" s="94">
        <f t="shared" si="1"/>
        <v>0</v>
      </c>
      <c r="N29" s="63"/>
      <c r="O29" s="63"/>
      <c r="P29" s="63"/>
      <c r="Q29" s="63"/>
      <c r="R29" s="94">
        <f t="shared" si="2"/>
        <v>0</v>
      </c>
      <c r="S29" s="63"/>
      <c r="T29" s="63"/>
      <c r="U29" s="63"/>
      <c r="V29" s="63"/>
      <c r="W29" s="94">
        <f t="shared" si="3"/>
        <v>0</v>
      </c>
      <c r="X29" s="69">
        <f t="shared" si="4"/>
        <v>1</v>
      </c>
    </row>
    <row r="30" spans="1:24">
      <c r="A30" s="34">
        <v>26</v>
      </c>
      <c r="B30" s="34">
        <f>Rangliste!C30</f>
        <v>0</v>
      </c>
      <c r="C30" s="34">
        <f>Rangliste!D30</f>
        <v>0</v>
      </c>
      <c r="D30" s="63"/>
      <c r="E30" s="63"/>
      <c r="F30" s="63"/>
      <c r="G30" s="63"/>
      <c r="H30" s="94">
        <f t="shared" si="0"/>
        <v>0</v>
      </c>
      <c r="I30" s="63"/>
      <c r="J30" s="63"/>
      <c r="K30" s="63"/>
      <c r="L30" s="63"/>
      <c r="M30" s="94">
        <f t="shared" si="1"/>
        <v>0</v>
      </c>
      <c r="N30" s="63"/>
      <c r="O30" s="63"/>
      <c r="P30" s="63"/>
      <c r="Q30" s="63"/>
      <c r="R30" s="94">
        <f t="shared" si="2"/>
        <v>0</v>
      </c>
      <c r="S30" s="63"/>
      <c r="T30" s="63"/>
      <c r="U30" s="63"/>
      <c r="V30" s="63"/>
      <c r="W30" s="94">
        <f t="shared" si="3"/>
        <v>0</v>
      </c>
      <c r="X30" s="69">
        <f t="shared" si="4"/>
        <v>1</v>
      </c>
    </row>
    <row r="31" spans="1:24">
      <c r="A31" s="34">
        <v>27</v>
      </c>
      <c r="B31" s="34">
        <f>Rangliste!C31</f>
        <v>0</v>
      </c>
      <c r="C31" s="34">
        <f>Rangliste!D31</f>
        <v>0</v>
      </c>
      <c r="D31" s="63"/>
      <c r="E31" s="63"/>
      <c r="F31" s="63"/>
      <c r="G31" s="63"/>
      <c r="H31" s="94">
        <f t="shared" si="0"/>
        <v>0</v>
      </c>
      <c r="I31" s="63"/>
      <c r="J31" s="63"/>
      <c r="K31" s="63"/>
      <c r="L31" s="63"/>
      <c r="M31" s="94">
        <f t="shared" si="1"/>
        <v>0</v>
      </c>
      <c r="N31" s="63"/>
      <c r="O31" s="63"/>
      <c r="P31" s="63"/>
      <c r="Q31" s="63"/>
      <c r="R31" s="94">
        <f t="shared" si="2"/>
        <v>0</v>
      </c>
      <c r="S31" s="63"/>
      <c r="T31" s="63"/>
      <c r="U31" s="63"/>
      <c r="V31" s="63"/>
      <c r="W31" s="94">
        <f t="shared" si="3"/>
        <v>0</v>
      </c>
      <c r="X31" s="69">
        <f t="shared" si="4"/>
        <v>1</v>
      </c>
    </row>
    <row r="32" spans="1:24">
      <c r="A32" s="34">
        <v>28</v>
      </c>
      <c r="B32" s="34">
        <f>Rangliste!C32</f>
        <v>0</v>
      </c>
      <c r="C32" s="34">
        <f>Rangliste!D32</f>
        <v>0</v>
      </c>
      <c r="D32" s="63"/>
      <c r="E32" s="63"/>
      <c r="F32" s="63"/>
      <c r="G32" s="63"/>
      <c r="H32" s="94">
        <f t="shared" si="0"/>
        <v>0</v>
      </c>
      <c r="I32" s="63"/>
      <c r="J32" s="63"/>
      <c r="K32" s="63"/>
      <c r="L32" s="63"/>
      <c r="M32" s="94">
        <f t="shared" si="1"/>
        <v>0</v>
      </c>
      <c r="N32" s="63"/>
      <c r="O32" s="63"/>
      <c r="P32" s="63"/>
      <c r="Q32" s="63"/>
      <c r="R32" s="94">
        <f t="shared" si="2"/>
        <v>0</v>
      </c>
      <c r="S32" s="63"/>
      <c r="T32" s="63"/>
      <c r="U32" s="63"/>
      <c r="V32" s="63"/>
      <c r="W32" s="94">
        <f t="shared" si="3"/>
        <v>0</v>
      </c>
      <c r="X32" s="69">
        <f t="shared" si="4"/>
        <v>1</v>
      </c>
    </row>
    <row r="33" spans="1:24">
      <c r="A33" s="34">
        <v>29</v>
      </c>
      <c r="B33" s="34">
        <f>Rangliste!C33</f>
        <v>0</v>
      </c>
      <c r="C33" s="34">
        <f>Rangliste!D33</f>
        <v>0</v>
      </c>
      <c r="D33" s="63"/>
      <c r="E33" s="63"/>
      <c r="F33" s="63"/>
      <c r="G33" s="63"/>
      <c r="H33" s="94">
        <f t="shared" si="0"/>
        <v>0</v>
      </c>
      <c r="I33" s="63"/>
      <c r="J33" s="63"/>
      <c r="K33" s="63"/>
      <c r="L33" s="63"/>
      <c r="M33" s="94">
        <f t="shared" si="1"/>
        <v>0</v>
      </c>
      <c r="N33" s="63"/>
      <c r="O33" s="63"/>
      <c r="P33" s="63"/>
      <c r="Q33" s="63"/>
      <c r="R33" s="94">
        <f t="shared" si="2"/>
        <v>0</v>
      </c>
      <c r="S33" s="63"/>
      <c r="T33" s="63"/>
      <c r="U33" s="63"/>
      <c r="V33" s="63"/>
      <c r="W33" s="94">
        <f t="shared" si="3"/>
        <v>0</v>
      </c>
      <c r="X33" s="69">
        <f t="shared" si="4"/>
        <v>1</v>
      </c>
    </row>
    <row r="34" spans="1:24">
      <c r="A34" s="34">
        <v>30</v>
      </c>
      <c r="B34" s="34">
        <f>Rangliste!C34</f>
        <v>0</v>
      </c>
      <c r="C34" s="34">
        <f>Rangliste!D34</f>
        <v>0</v>
      </c>
      <c r="D34" s="63"/>
      <c r="E34" s="63"/>
      <c r="F34" s="63"/>
      <c r="G34" s="63"/>
      <c r="H34" s="94">
        <f t="shared" si="0"/>
        <v>0</v>
      </c>
      <c r="I34" s="63"/>
      <c r="J34" s="63"/>
      <c r="K34" s="63"/>
      <c r="L34" s="63"/>
      <c r="M34" s="94">
        <f t="shared" si="1"/>
        <v>0</v>
      </c>
      <c r="N34" s="63"/>
      <c r="O34" s="63"/>
      <c r="P34" s="63"/>
      <c r="Q34" s="63"/>
      <c r="R34" s="94">
        <f t="shared" si="2"/>
        <v>0</v>
      </c>
      <c r="S34" s="63"/>
      <c r="T34" s="63"/>
      <c r="U34" s="63"/>
      <c r="V34" s="63"/>
      <c r="W34" s="94">
        <f t="shared" si="3"/>
        <v>0</v>
      </c>
      <c r="X34" s="69">
        <f t="shared" si="4"/>
        <v>1</v>
      </c>
    </row>
    <row r="35" spans="1:24">
      <c r="A35" s="34">
        <v>31</v>
      </c>
      <c r="B35" s="34">
        <f>Rangliste!C35</f>
        <v>0</v>
      </c>
      <c r="C35" s="34">
        <f>Rangliste!D35</f>
        <v>0</v>
      </c>
      <c r="D35" s="63"/>
      <c r="E35" s="63"/>
      <c r="F35" s="63"/>
      <c r="G35" s="63"/>
      <c r="H35" s="94">
        <f t="shared" si="0"/>
        <v>0</v>
      </c>
      <c r="I35" s="63"/>
      <c r="J35" s="63"/>
      <c r="K35" s="63"/>
      <c r="L35" s="63"/>
      <c r="M35" s="94">
        <f t="shared" si="1"/>
        <v>0</v>
      </c>
      <c r="N35" s="63"/>
      <c r="O35" s="63"/>
      <c r="P35" s="63"/>
      <c r="Q35" s="63"/>
      <c r="R35" s="94">
        <f t="shared" si="2"/>
        <v>0</v>
      </c>
      <c r="S35" s="63"/>
      <c r="T35" s="63"/>
      <c r="U35" s="63"/>
      <c r="V35" s="63"/>
      <c r="W35" s="94">
        <f t="shared" si="3"/>
        <v>0</v>
      </c>
      <c r="X35" s="69">
        <f t="shared" si="4"/>
        <v>1</v>
      </c>
    </row>
    <row r="36" spans="1:24">
      <c r="A36" s="34">
        <v>32</v>
      </c>
      <c r="B36" s="34">
        <f>Rangliste!C36</f>
        <v>0</v>
      </c>
      <c r="C36" s="34">
        <f>Rangliste!D36</f>
        <v>0</v>
      </c>
      <c r="D36" s="63"/>
      <c r="E36" s="63"/>
      <c r="F36" s="63"/>
      <c r="G36" s="63"/>
      <c r="H36" s="94">
        <f t="shared" si="0"/>
        <v>0</v>
      </c>
      <c r="I36" s="63"/>
      <c r="J36" s="63"/>
      <c r="K36" s="63"/>
      <c r="L36" s="63"/>
      <c r="M36" s="94">
        <f t="shared" si="1"/>
        <v>0</v>
      </c>
      <c r="N36" s="63"/>
      <c r="O36" s="63"/>
      <c r="P36" s="63"/>
      <c r="Q36" s="63"/>
      <c r="R36" s="94">
        <f t="shared" si="2"/>
        <v>0</v>
      </c>
      <c r="S36" s="63"/>
      <c r="T36" s="63"/>
      <c r="U36" s="63"/>
      <c r="V36" s="63"/>
      <c r="W36" s="94">
        <f t="shared" si="3"/>
        <v>0</v>
      </c>
      <c r="X36" s="69">
        <f t="shared" si="4"/>
        <v>1</v>
      </c>
    </row>
    <row r="37" spans="1:24">
      <c r="A37" s="34">
        <v>33</v>
      </c>
      <c r="B37" s="34">
        <f>Rangliste!C37</f>
        <v>0</v>
      </c>
      <c r="C37" s="34">
        <f>Rangliste!D37</f>
        <v>0</v>
      </c>
      <c r="D37" s="63"/>
      <c r="E37" s="63"/>
      <c r="F37" s="63"/>
      <c r="G37" s="63"/>
      <c r="H37" s="94">
        <f t="shared" si="0"/>
        <v>0</v>
      </c>
      <c r="I37" s="63"/>
      <c r="J37" s="63"/>
      <c r="K37" s="63"/>
      <c r="L37" s="63"/>
      <c r="M37" s="94">
        <f t="shared" si="1"/>
        <v>0</v>
      </c>
      <c r="N37" s="63"/>
      <c r="O37" s="63"/>
      <c r="P37" s="63"/>
      <c r="Q37" s="63"/>
      <c r="R37" s="94">
        <f t="shared" si="2"/>
        <v>0</v>
      </c>
      <c r="S37" s="63"/>
      <c r="T37" s="63"/>
      <c r="U37" s="63"/>
      <c r="V37" s="63"/>
      <c r="W37" s="94">
        <f t="shared" si="3"/>
        <v>0</v>
      </c>
      <c r="X37" s="69">
        <f t="shared" si="4"/>
        <v>1</v>
      </c>
    </row>
    <row r="38" spans="1:24">
      <c r="A38" s="34">
        <v>34</v>
      </c>
      <c r="B38" s="34">
        <f>Rangliste!C38</f>
        <v>0</v>
      </c>
      <c r="C38" s="34">
        <f>Rangliste!D38</f>
        <v>0</v>
      </c>
      <c r="D38" s="63"/>
      <c r="E38" s="63"/>
      <c r="F38" s="63"/>
      <c r="G38" s="63"/>
      <c r="H38" s="94">
        <f t="shared" si="0"/>
        <v>0</v>
      </c>
      <c r="I38" s="63"/>
      <c r="J38" s="63"/>
      <c r="K38" s="63"/>
      <c r="L38" s="63"/>
      <c r="M38" s="94">
        <f t="shared" si="1"/>
        <v>0</v>
      </c>
      <c r="N38" s="63"/>
      <c r="O38" s="63"/>
      <c r="P38" s="63"/>
      <c r="Q38" s="63"/>
      <c r="R38" s="94">
        <f t="shared" si="2"/>
        <v>0</v>
      </c>
      <c r="S38" s="63"/>
      <c r="T38" s="63"/>
      <c r="U38" s="63"/>
      <c r="V38" s="63"/>
      <c r="W38" s="94">
        <f t="shared" si="3"/>
        <v>0</v>
      </c>
      <c r="X38" s="69">
        <f t="shared" si="4"/>
        <v>1</v>
      </c>
    </row>
    <row r="39" spans="1:24">
      <c r="A39" s="34">
        <v>35</v>
      </c>
      <c r="B39" s="34">
        <f>Rangliste!C39</f>
        <v>0</v>
      </c>
      <c r="C39" s="34">
        <f>Rangliste!D39</f>
        <v>0</v>
      </c>
      <c r="D39" s="63"/>
      <c r="E39" s="63"/>
      <c r="F39" s="63"/>
      <c r="G39" s="63"/>
      <c r="H39" s="94">
        <f t="shared" si="0"/>
        <v>0</v>
      </c>
      <c r="I39" s="63"/>
      <c r="J39" s="63"/>
      <c r="K39" s="63"/>
      <c r="L39" s="63"/>
      <c r="M39" s="94">
        <f t="shared" si="1"/>
        <v>0</v>
      </c>
      <c r="N39" s="63"/>
      <c r="O39" s="63"/>
      <c r="P39" s="63"/>
      <c r="Q39" s="63"/>
      <c r="R39" s="94">
        <f t="shared" si="2"/>
        <v>0</v>
      </c>
      <c r="S39" s="63"/>
      <c r="T39" s="63"/>
      <c r="U39" s="63"/>
      <c r="V39" s="63"/>
      <c r="W39" s="94">
        <f t="shared" si="3"/>
        <v>0</v>
      </c>
      <c r="X39" s="69">
        <f t="shared" si="4"/>
        <v>1</v>
      </c>
    </row>
    <row r="40" spans="1:24">
      <c r="A40" s="34">
        <v>36</v>
      </c>
      <c r="B40" s="34">
        <f>Rangliste!C40</f>
        <v>0</v>
      </c>
      <c r="C40" s="34">
        <f>Rangliste!D40</f>
        <v>0</v>
      </c>
      <c r="D40" s="63"/>
      <c r="E40" s="63"/>
      <c r="F40" s="63"/>
      <c r="G40" s="63"/>
      <c r="H40" s="94">
        <f t="shared" si="0"/>
        <v>0</v>
      </c>
      <c r="I40" s="63"/>
      <c r="J40" s="63"/>
      <c r="K40" s="63"/>
      <c r="L40" s="63"/>
      <c r="M40" s="94">
        <f t="shared" si="1"/>
        <v>0</v>
      </c>
      <c r="N40" s="63"/>
      <c r="O40" s="63"/>
      <c r="P40" s="63"/>
      <c r="Q40" s="63"/>
      <c r="R40" s="94">
        <f t="shared" si="2"/>
        <v>0</v>
      </c>
      <c r="S40" s="63"/>
      <c r="T40" s="63"/>
      <c r="U40" s="63"/>
      <c r="V40" s="63"/>
      <c r="W40" s="94">
        <f t="shared" si="3"/>
        <v>0</v>
      </c>
      <c r="X40" s="69">
        <f t="shared" si="4"/>
        <v>1</v>
      </c>
    </row>
    <row r="41" spans="1:24">
      <c r="A41" s="34">
        <v>37</v>
      </c>
      <c r="B41" s="34">
        <f>Rangliste!C41</f>
        <v>0</v>
      </c>
      <c r="C41" s="34">
        <f>Rangliste!D41</f>
        <v>0</v>
      </c>
      <c r="D41" s="63"/>
      <c r="E41" s="63"/>
      <c r="F41" s="63"/>
      <c r="G41" s="63"/>
      <c r="H41" s="94">
        <f t="shared" si="0"/>
        <v>0</v>
      </c>
      <c r="I41" s="63"/>
      <c r="J41" s="63"/>
      <c r="K41" s="63"/>
      <c r="L41" s="63"/>
      <c r="M41" s="94">
        <f t="shared" si="1"/>
        <v>0</v>
      </c>
      <c r="N41" s="63"/>
      <c r="O41" s="63"/>
      <c r="P41" s="63"/>
      <c r="Q41" s="63"/>
      <c r="R41" s="94">
        <f t="shared" si="2"/>
        <v>0</v>
      </c>
      <c r="S41" s="63"/>
      <c r="T41" s="63"/>
      <c r="U41" s="63"/>
      <c r="V41" s="63"/>
      <c r="W41" s="94">
        <f t="shared" si="3"/>
        <v>0</v>
      </c>
      <c r="X41" s="69">
        <f t="shared" si="4"/>
        <v>1</v>
      </c>
    </row>
    <row r="42" spans="1:24">
      <c r="A42" s="34">
        <v>38</v>
      </c>
      <c r="B42" s="34">
        <f>Rangliste!C42</f>
        <v>0</v>
      </c>
      <c r="C42" s="34">
        <f>Rangliste!D42</f>
        <v>0</v>
      </c>
      <c r="D42" s="63"/>
      <c r="E42" s="63"/>
      <c r="F42" s="63"/>
      <c r="G42" s="63"/>
      <c r="H42" s="94">
        <f t="shared" si="0"/>
        <v>0</v>
      </c>
      <c r="I42" s="63"/>
      <c r="J42" s="63"/>
      <c r="K42" s="63"/>
      <c r="L42" s="63"/>
      <c r="M42" s="94">
        <f t="shared" si="1"/>
        <v>0</v>
      </c>
      <c r="N42" s="63"/>
      <c r="O42" s="63"/>
      <c r="P42" s="63"/>
      <c r="Q42" s="63"/>
      <c r="R42" s="94">
        <f t="shared" si="2"/>
        <v>0</v>
      </c>
      <c r="S42" s="63"/>
      <c r="T42" s="63"/>
      <c r="U42" s="63"/>
      <c r="V42" s="63"/>
      <c r="W42" s="94">
        <f t="shared" si="3"/>
        <v>0</v>
      </c>
      <c r="X42" s="69">
        <f t="shared" si="4"/>
        <v>1</v>
      </c>
    </row>
    <row r="43" spans="1:24">
      <c r="A43" s="34">
        <v>39</v>
      </c>
      <c r="B43" s="34">
        <f>Rangliste!C43</f>
        <v>0</v>
      </c>
      <c r="C43" s="34">
        <f>Rangliste!D43</f>
        <v>0</v>
      </c>
      <c r="D43" s="63"/>
      <c r="E43" s="63"/>
      <c r="F43" s="63"/>
      <c r="G43" s="63"/>
      <c r="H43" s="94">
        <f t="shared" si="0"/>
        <v>0</v>
      </c>
      <c r="I43" s="63"/>
      <c r="J43" s="63"/>
      <c r="K43" s="63"/>
      <c r="L43" s="63"/>
      <c r="M43" s="94">
        <f t="shared" si="1"/>
        <v>0</v>
      </c>
      <c r="N43" s="63"/>
      <c r="O43" s="63"/>
      <c r="P43" s="63"/>
      <c r="Q43" s="63"/>
      <c r="R43" s="94">
        <f t="shared" si="2"/>
        <v>0</v>
      </c>
      <c r="S43" s="63"/>
      <c r="T43" s="63"/>
      <c r="U43" s="63"/>
      <c r="V43" s="63"/>
      <c r="W43" s="94">
        <f t="shared" si="3"/>
        <v>0</v>
      </c>
      <c r="X43" s="69">
        <f t="shared" si="4"/>
        <v>1</v>
      </c>
    </row>
    <row r="44" spans="1:24">
      <c r="A44" s="34">
        <v>40</v>
      </c>
      <c r="B44" s="34">
        <f>Rangliste!C44</f>
        <v>0</v>
      </c>
      <c r="C44" s="34">
        <f>Rangliste!D44</f>
        <v>0</v>
      </c>
      <c r="D44" s="63"/>
      <c r="E44" s="63"/>
      <c r="F44" s="63"/>
      <c r="G44" s="63"/>
      <c r="H44" s="94">
        <f t="shared" si="0"/>
        <v>0</v>
      </c>
      <c r="I44" s="63"/>
      <c r="J44" s="63"/>
      <c r="K44" s="63"/>
      <c r="L44" s="63"/>
      <c r="M44" s="94">
        <f t="shared" si="1"/>
        <v>0</v>
      </c>
      <c r="N44" s="63"/>
      <c r="O44" s="63"/>
      <c r="P44" s="63"/>
      <c r="Q44" s="63"/>
      <c r="R44" s="94">
        <f t="shared" si="2"/>
        <v>0</v>
      </c>
      <c r="S44" s="63"/>
      <c r="T44" s="63"/>
      <c r="U44" s="63"/>
      <c r="V44" s="63"/>
      <c r="W44" s="94">
        <f t="shared" si="3"/>
        <v>0</v>
      </c>
      <c r="X44" s="69">
        <f t="shared" si="4"/>
        <v>1</v>
      </c>
    </row>
    <row r="45" spans="1:24">
      <c r="A45" s="34">
        <v>41</v>
      </c>
      <c r="B45" s="34">
        <f>Rangliste!C45</f>
        <v>0</v>
      </c>
      <c r="C45" s="34">
        <f>Rangliste!D45</f>
        <v>0</v>
      </c>
      <c r="D45" s="63"/>
      <c r="E45" s="63"/>
      <c r="F45" s="63"/>
      <c r="G45" s="63"/>
      <c r="H45" s="94">
        <f t="shared" si="0"/>
        <v>0</v>
      </c>
      <c r="I45" s="63"/>
      <c r="J45" s="63"/>
      <c r="K45" s="63"/>
      <c r="L45" s="63"/>
      <c r="M45" s="94">
        <f t="shared" si="1"/>
        <v>0</v>
      </c>
      <c r="N45" s="63"/>
      <c r="O45" s="63"/>
      <c r="P45" s="63"/>
      <c r="Q45" s="63"/>
      <c r="R45" s="94">
        <f t="shared" si="2"/>
        <v>0</v>
      </c>
      <c r="S45" s="63"/>
      <c r="T45" s="63"/>
      <c r="U45" s="63"/>
      <c r="V45" s="63"/>
      <c r="W45" s="94">
        <f t="shared" si="3"/>
        <v>0</v>
      </c>
      <c r="X45" s="69">
        <f t="shared" si="4"/>
        <v>1</v>
      </c>
    </row>
    <row r="46" spans="1:24">
      <c r="A46" s="34">
        <v>42</v>
      </c>
      <c r="B46" s="34">
        <f>Rangliste!C46</f>
        <v>0</v>
      </c>
      <c r="C46" s="34">
        <f>Rangliste!D46</f>
        <v>0</v>
      </c>
      <c r="D46" s="63"/>
      <c r="E46" s="63"/>
      <c r="F46" s="63"/>
      <c r="G46" s="63"/>
      <c r="H46" s="94">
        <f t="shared" si="0"/>
        <v>0</v>
      </c>
      <c r="I46" s="63"/>
      <c r="J46" s="63"/>
      <c r="K46" s="63"/>
      <c r="L46" s="63"/>
      <c r="M46" s="94">
        <f t="shared" si="1"/>
        <v>0</v>
      </c>
      <c r="N46" s="63"/>
      <c r="O46" s="63"/>
      <c r="P46" s="63"/>
      <c r="Q46" s="63"/>
      <c r="R46" s="94">
        <f t="shared" si="2"/>
        <v>0</v>
      </c>
      <c r="S46" s="63"/>
      <c r="T46" s="63"/>
      <c r="U46" s="63"/>
      <c r="V46" s="63"/>
      <c r="W46" s="94">
        <f t="shared" si="3"/>
        <v>0</v>
      </c>
      <c r="X46" s="69">
        <f t="shared" si="4"/>
        <v>1</v>
      </c>
    </row>
    <row r="47" spans="1:24">
      <c r="A47" s="34">
        <v>43</v>
      </c>
      <c r="B47" s="34">
        <f>Rangliste!C47</f>
        <v>0</v>
      </c>
      <c r="C47" s="34">
        <f>Rangliste!D47</f>
        <v>0</v>
      </c>
      <c r="D47" s="63"/>
      <c r="E47" s="63"/>
      <c r="F47" s="63"/>
      <c r="G47" s="63"/>
      <c r="H47" s="94">
        <f t="shared" si="0"/>
        <v>0</v>
      </c>
      <c r="I47" s="63"/>
      <c r="J47" s="63"/>
      <c r="K47" s="63"/>
      <c r="L47" s="63"/>
      <c r="M47" s="94">
        <f t="shared" si="1"/>
        <v>0</v>
      </c>
      <c r="N47" s="63"/>
      <c r="O47" s="63"/>
      <c r="P47" s="63"/>
      <c r="Q47" s="63"/>
      <c r="R47" s="94">
        <f t="shared" si="2"/>
        <v>0</v>
      </c>
      <c r="S47" s="63"/>
      <c r="T47" s="63"/>
      <c r="U47" s="63"/>
      <c r="V47" s="63"/>
      <c r="W47" s="94">
        <f t="shared" si="3"/>
        <v>0</v>
      </c>
      <c r="X47" s="69">
        <f t="shared" si="4"/>
        <v>1</v>
      </c>
    </row>
    <row r="48" spans="1:24">
      <c r="A48" s="34">
        <v>44</v>
      </c>
      <c r="B48" s="34">
        <f>Rangliste!C48</f>
        <v>0</v>
      </c>
      <c r="C48" s="34">
        <f>Rangliste!D48</f>
        <v>0</v>
      </c>
      <c r="D48" s="63"/>
      <c r="E48" s="63"/>
      <c r="F48" s="63"/>
      <c r="G48" s="63"/>
      <c r="H48" s="94">
        <f t="shared" si="0"/>
        <v>0</v>
      </c>
      <c r="I48" s="63"/>
      <c r="J48" s="63"/>
      <c r="K48" s="63"/>
      <c r="L48" s="63"/>
      <c r="M48" s="94">
        <f t="shared" si="1"/>
        <v>0</v>
      </c>
      <c r="N48" s="63"/>
      <c r="O48" s="63"/>
      <c r="P48" s="63"/>
      <c r="Q48" s="63"/>
      <c r="R48" s="94">
        <f t="shared" si="2"/>
        <v>0</v>
      </c>
      <c r="S48" s="63"/>
      <c r="T48" s="63"/>
      <c r="U48" s="63"/>
      <c r="V48" s="63"/>
      <c r="W48" s="94">
        <f t="shared" si="3"/>
        <v>0</v>
      </c>
      <c r="X48" s="69">
        <f t="shared" si="4"/>
        <v>1</v>
      </c>
    </row>
    <row r="49" spans="1:24">
      <c r="A49" s="34">
        <v>45</v>
      </c>
      <c r="B49" s="34">
        <f>Rangliste!C49</f>
        <v>0</v>
      </c>
      <c r="C49" s="34">
        <f>Rangliste!D49</f>
        <v>0</v>
      </c>
      <c r="D49" s="63"/>
      <c r="E49" s="63"/>
      <c r="F49" s="63"/>
      <c r="G49" s="63"/>
      <c r="H49" s="94">
        <f t="shared" si="0"/>
        <v>0</v>
      </c>
      <c r="I49" s="63"/>
      <c r="J49" s="63"/>
      <c r="K49" s="63"/>
      <c r="L49" s="63"/>
      <c r="M49" s="94">
        <f t="shared" si="1"/>
        <v>0</v>
      </c>
      <c r="N49" s="63"/>
      <c r="O49" s="63"/>
      <c r="P49" s="63"/>
      <c r="Q49" s="63"/>
      <c r="R49" s="94">
        <f t="shared" si="2"/>
        <v>0</v>
      </c>
      <c r="S49" s="63"/>
      <c r="T49" s="63"/>
      <c r="U49" s="63"/>
      <c r="V49" s="63"/>
      <c r="W49" s="94">
        <f t="shared" si="3"/>
        <v>0</v>
      </c>
      <c r="X49" s="69">
        <f t="shared" si="4"/>
        <v>1</v>
      </c>
    </row>
    <row r="50" spans="1:24">
      <c r="A50" s="34">
        <v>46</v>
      </c>
      <c r="B50" s="34">
        <f>Rangliste!C50</f>
        <v>0</v>
      </c>
      <c r="C50" s="34">
        <f>Rangliste!D50</f>
        <v>0</v>
      </c>
      <c r="D50" s="63"/>
      <c r="E50" s="63"/>
      <c r="F50" s="63"/>
      <c r="G50" s="63"/>
      <c r="H50" s="94">
        <f t="shared" si="0"/>
        <v>0</v>
      </c>
      <c r="I50" s="63"/>
      <c r="J50" s="63"/>
      <c r="K50" s="63"/>
      <c r="L50" s="63"/>
      <c r="M50" s="94">
        <f t="shared" si="1"/>
        <v>0</v>
      </c>
      <c r="N50" s="63"/>
      <c r="O50" s="63"/>
      <c r="P50" s="63"/>
      <c r="Q50" s="63"/>
      <c r="R50" s="94">
        <f t="shared" si="2"/>
        <v>0</v>
      </c>
      <c r="S50" s="63"/>
      <c r="T50" s="63"/>
      <c r="U50" s="63"/>
      <c r="V50" s="63"/>
      <c r="W50" s="94">
        <f t="shared" si="3"/>
        <v>0</v>
      </c>
      <c r="X50" s="69">
        <f t="shared" si="4"/>
        <v>1</v>
      </c>
    </row>
    <row r="51" spans="1:24">
      <c r="A51" s="34">
        <v>47</v>
      </c>
      <c r="B51" s="34">
        <f>Rangliste!C51</f>
        <v>0</v>
      </c>
      <c r="C51" s="34">
        <f>Rangliste!D51</f>
        <v>0</v>
      </c>
      <c r="D51" s="63"/>
      <c r="E51" s="63"/>
      <c r="F51" s="63"/>
      <c r="G51" s="63"/>
      <c r="H51" s="94">
        <f t="shared" si="0"/>
        <v>0</v>
      </c>
      <c r="I51" s="63"/>
      <c r="J51" s="63"/>
      <c r="K51" s="63"/>
      <c r="L51" s="63"/>
      <c r="M51" s="94">
        <f t="shared" si="1"/>
        <v>0</v>
      </c>
      <c r="N51" s="63"/>
      <c r="O51" s="63"/>
      <c r="P51" s="63"/>
      <c r="Q51" s="63"/>
      <c r="R51" s="94">
        <f t="shared" si="2"/>
        <v>0</v>
      </c>
      <c r="S51" s="63"/>
      <c r="T51" s="63"/>
      <c r="U51" s="63"/>
      <c r="V51" s="63"/>
      <c r="W51" s="94">
        <f t="shared" si="3"/>
        <v>0</v>
      </c>
      <c r="X51" s="69">
        <f t="shared" si="4"/>
        <v>1</v>
      </c>
    </row>
    <row r="52" spans="1:24">
      <c r="A52" s="34">
        <v>48</v>
      </c>
      <c r="B52" s="34">
        <f>Rangliste!C52</f>
        <v>0</v>
      </c>
      <c r="C52" s="34">
        <f>Rangliste!D52</f>
        <v>0</v>
      </c>
      <c r="D52" s="63"/>
      <c r="E52" s="63"/>
      <c r="F52" s="63"/>
      <c r="G52" s="63"/>
      <c r="H52" s="94">
        <f t="shared" si="0"/>
        <v>0</v>
      </c>
      <c r="I52" s="63"/>
      <c r="J52" s="63"/>
      <c r="K52" s="63"/>
      <c r="L52" s="63"/>
      <c r="M52" s="94">
        <f t="shared" si="1"/>
        <v>0</v>
      </c>
      <c r="N52" s="63"/>
      <c r="O52" s="63"/>
      <c r="P52" s="63"/>
      <c r="Q52" s="63"/>
      <c r="R52" s="94">
        <f t="shared" si="2"/>
        <v>0</v>
      </c>
      <c r="S52" s="63"/>
      <c r="T52" s="63"/>
      <c r="U52" s="63"/>
      <c r="V52" s="63"/>
      <c r="W52" s="94">
        <f t="shared" si="3"/>
        <v>0</v>
      </c>
      <c r="X52" s="69">
        <f t="shared" si="4"/>
        <v>1</v>
      </c>
    </row>
    <row r="53" spans="1:24">
      <c r="A53" s="34">
        <v>49</v>
      </c>
      <c r="B53" s="34">
        <f>Rangliste!C53</f>
        <v>0</v>
      </c>
      <c r="C53" s="34">
        <f>Rangliste!D53</f>
        <v>0</v>
      </c>
      <c r="D53" s="63"/>
      <c r="E53" s="63"/>
      <c r="F53" s="63"/>
      <c r="G53" s="63"/>
      <c r="H53" s="94">
        <f t="shared" si="0"/>
        <v>0</v>
      </c>
      <c r="I53" s="63"/>
      <c r="J53" s="63"/>
      <c r="K53" s="63"/>
      <c r="L53" s="63"/>
      <c r="M53" s="94">
        <f t="shared" si="1"/>
        <v>0</v>
      </c>
      <c r="N53" s="63"/>
      <c r="O53" s="63"/>
      <c r="P53" s="63"/>
      <c r="Q53" s="63"/>
      <c r="R53" s="94">
        <f t="shared" si="2"/>
        <v>0</v>
      </c>
      <c r="S53" s="63"/>
      <c r="T53" s="63"/>
      <c r="U53" s="63"/>
      <c r="V53" s="63"/>
      <c r="W53" s="94">
        <f t="shared" si="3"/>
        <v>0</v>
      </c>
      <c r="X53" s="69">
        <f t="shared" si="4"/>
        <v>1</v>
      </c>
    </row>
    <row r="54" spans="1:24">
      <c r="A54" s="34">
        <v>50</v>
      </c>
      <c r="B54" s="34">
        <f>Rangliste!C54</f>
        <v>0</v>
      </c>
      <c r="C54" s="34">
        <f>Rangliste!D54</f>
        <v>0</v>
      </c>
      <c r="D54" s="63"/>
      <c r="E54" s="63"/>
      <c r="F54" s="63"/>
      <c r="G54" s="63"/>
      <c r="H54" s="94">
        <f t="shared" si="0"/>
        <v>0</v>
      </c>
      <c r="I54" s="63"/>
      <c r="J54" s="63"/>
      <c r="K54" s="63"/>
      <c r="L54" s="63"/>
      <c r="M54" s="94">
        <f t="shared" si="1"/>
        <v>0</v>
      </c>
      <c r="N54" s="63"/>
      <c r="O54" s="63"/>
      <c r="P54" s="63"/>
      <c r="Q54" s="63"/>
      <c r="R54" s="94">
        <f t="shared" si="2"/>
        <v>0</v>
      </c>
      <c r="S54" s="63"/>
      <c r="T54" s="63"/>
      <c r="U54" s="63"/>
      <c r="V54" s="63"/>
      <c r="W54" s="94">
        <f t="shared" si="3"/>
        <v>0</v>
      </c>
      <c r="X54" s="69">
        <f t="shared" si="4"/>
        <v>1</v>
      </c>
    </row>
    <row r="55" spans="1:24">
      <c r="A55" s="34">
        <v>51</v>
      </c>
      <c r="B55" s="34">
        <f>Rangliste!C55</f>
        <v>0</v>
      </c>
      <c r="C55" s="34">
        <f>Rangliste!D55</f>
        <v>0</v>
      </c>
      <c r="D55" s="63"/>
      <c r="E55" s="63"/>
      <c r="F55" s="63"/>
      <c r="G55" s="63"/>
      <c r="H55" s="94">
        <f t="shared" si="0"/>
        <v>0</v>
      </c>
      <c r="I55" s="63"/>
      <c r="J55" s="63"/>
      <c r="K55" s="63"/>
      <c r="L55" s="63"/>
      <c r="M55" s="94">
        <f t="shared" si="1"/>
        <v>0</v>
      </c>
      <c r="N55" s="63"/>
      <c r="O55" s="63"/>
      <c r="P55" s="63"/>
      <c r="Q55" s="63"/>
      <c r="R55" s="94">
        <f t="shared" si="2"/>
        <v>0</v>
      </c>
      <c r="S55" s="63"/>
      <c r="T55" s="63"/>
      <c r="U55" s="63"/>
      <c r="V55" s="63"/>
      <c r="W55" s="94">
        <f t="shared" si="3"/>
        <v>0</v>
      </c>
      <c r="X55" s="69">
        <f t="shared" si="4"/>
        <v>1</v>
      </c>
    </row>
    <row r="56" spans="1:24">
      <c r="A56" s="34">
        <v>52</v>
      </c>
      <c r="B56" s="34">
        <f>Rangliste!C56</f>
        <v>0</v>
      </c>
      <c r="C56" s="34">
        <f>Rangliste!D56</f>
        <v>0</v>
      </c>
      <c r="D56" s="63"/>
      <c r="E56" s="63"/>
      <c r="F56" s="63"/>
      <c r="G56" s="63"/>
      <c r="H56" s="94">
        <f t="shared" si="0"/>
        <v>0</v>
      </c>
      <c r="I56" s="63"/>
      <c r="J56" s="63"/>
      <c r="K56" s="63"/>
      <c r="L56" s="63"/>
      <c r="M56" s="94">
        <f t="shared" si="1"/>
        <v>0</v>
      </c>
      <c r="N56" s="63"/>
      <c r="O56" s="63"/>
      <c r="P56" s="63"/>
      <c r="Q56" s="63"/>
      <c r="R56" s="94">
        <f t="shared" si="2"/>
        <v>0</v>
      </c>
      <c r="S56" s="63"/>
      <c r="T56" s="63"/>
      <c r="U56" s="63"/>
      <c r="V56" s="63"/>
      <c r="W56" s="94">
        <f t="shared" si="3"/>
        <v>0</v>
      </c>
      <c r="X56" s="69">
        <f t="shared" si="4"/>
        <v>1</v>
      </c>
    </row>
    <row r="57" spans="1:24">
      <c r="A57" s="34">
        <v>53</v>
      </c>
      <c r="B57" s="34">
        <f>Rangliste!C57</f>
        <v>0</v>
      </c>
      <c r="C57" s="34">
        <f>Rangliste!D57</f>
        <v>0</v>
      </c>
      <c r="D57" s="63"/>
      <c r="E57" s="63"/>
      <c r="F57" s="63"/>
      <c r="G57" s="63"/>
      <c r="H57" s="94">
        <f t="shared" si="0"/>
        <v>0</v>
      </c>
      <c r="I57" s="63"/>
      <c r="J57" s="63"/>
      <c r="K57" s="63"/>
      <c r="L57" s="63"/>
      <c r="M57" s="94">
        <f t="shared" si="1"/>
        <v>0</v>
      </c>
      <c r="N57" s="63"/>
      <c r="O57" s="63"/>
      <c r="P57" s="63"/>
      <c r="Q57" s="63"/>
      <c r="R57" s="94">
        <f t="shared" si="2"/>
        <v>0</v>
      </c>
      <c r="S57" s="63"/>
      <c r="T57" s="63"/>
      <c r="U57" s="63"/>
      <c r="V57" s="63"/>
      <c r="W57" s="94">
        <f t="shared" si="3"/>
        <v>0</v>
      </c>
      <c r="X57" s="69">
        <f t="shared" si="4"/>
        <v>1</v>
      </c>
    </row>
    <row r="58" spans="1:24">
      <c r="A58" s="34">
        <v>54</v>
      </c>
      <c r="B58" s="34">
        <f>Rangliste!C58</f>
        <v>0</v>
      </c>
      <c r="C58" s="34">
        <f>Rangliste!D58</f>
        <v>0</v>
      </c>
      <c r="D58" s="63"/>
      <c r="E58" s="63"/>
      <c r="F58" s="63"/>
      <c r="G58" s="63"/>
      <c r="H58" s="94">
        <f t="shared" si="0"/>
        <v>0</v>
      </c>
      <c r="I58" s="63"/>
      <c r="J58" s="63"/>
      <c r="K58" s="63"/>
      <c r="L58" s="63"/>
      <c r="M58" s="94">
        <f t="shared" si="1"/>
        <v>0</v>
      </c>
      <c r="N58" s="63"/>
      <c r="O58" s="63"/>
      <c r="P58" s="63"/>
      <c r="Q58" s="63"/>
      <c r="R58" s="94">
        <f t="shared" si="2"/>
        <v>0</v>
      </c>
      <c r="S58" s="63"/>
      <c r="T58" s="63"/>
      <c r="U58" s="63"/>
      <c r="V58" s="63"/>
      <c r="W58" s="94">
        <f t="shared" si="3"/>
        <v>0</v>
      </c>
      <c r="X58" s="69">
        <f t="shared" si="4"/>
        <v>1</v>
      </c>
    </row>
    <row r="59" spans="1:24">
      <c r="A59" s="34">
        <v>55</v>
      </c>
      <c r="B59" s="34">
        <f>Rangliste!C59</f>
        <v>0</v>
      </c>
      <c r="C59" s="34">
        <f>Rangliste!D59</f>
        <v>0</v>
      </c>
      <c r="D59" s="63"/>
      <c r="E59" s="63"/>
      <c r="F59" s="63"/>
      <c r="G59" s="63"/>
      <c r="H59" s="94">
        <f t="shared" si="0"/>
        <v>0</v>
      </c>
      <c r="I59" s="63"/>
      <c r="J59" s="63"/>
      <c r="K59" s="63"/>
      <c r="L59" s="63"/>
      <c r="M59" s="94">
        <f t="shared" si="1"/>
        <v>0</v>
      </c>
      <c r="N59" s="63"/>
      <c r="O59" s="63"/>
      <c r="P59" s="63"/>
      <c r="Q59" s="63"/>
      <c r="R59" s="94">
        <f t="shared" si="2"/>
        <v>0</v>
      </c>
      <c r="S59" s="63"/>
      <c r="T59" s="63"/>
      <c r="U59" s="63"/>
      <c r="V59" s="63"/>
      <c r="W59" s="94">
        <f t="shared" si="3"/>
        <v>0</v>
      </c>
      <c r="X59" s="69">
        <f t="shared" si="4"/>
        <v>1</v>
      </c>
    </row>
    <row r="60" spans="1:24">
      <c r="A60" s="34">
        <v>56</v>
      </c>
      <c r="B60" s="34">
        <f>Rangliste!C60</f>
        <v>0</v>
      </c>
      <c r="C60" s="34">
        <f>Rangliste!D60</f>
        <v>0</v>
      </c>
      <c r="D60" s="63"/>
      <c r="E60" s="63"/>
      <c r="F60" s="63"/>
      <c r="G60" s="63"/>
      <c r="H60" s="94">
        <f t="shared" si="0"/>
        <v>0</v>
      </c>
      <c r="I60" s="63"/>
      <c r="J60" s="63"/>
      <c r="K60" s="63"/>
      <c r="L60" s="63"/>
      <c r="M60" s="94">
        <f t="shared" si="1"/>
        <v>0</v>
      </c>
      <c r="N60" s="63"/>
      <c r="O60" s="63"/>
      <c r="P60" s="63"/>
      <c r="Q60" s="63"/>
      <c r="R60" s="94">
        <f t="shared" si="2"/>
        <v>0</v>
      </c>
      <c r="S60" s="63"/>
      <c r="T60" s="63"/>
      <c r="U60" s="63"/>
      <c r="V60" s="63"/>
      <c r="W60" s="94">
        <f t="shared" si="3"/>
        <v>0</v>
      </c>
      <c r="X60" s="69">
        <f t="shared" si="4"/>
        <v>1</v>
      </c>
    </row>
    <row r="61" spans="1:24">
      <c r="A61" s="34">
        <v>57</v>
      </c>
      <c r="B61" s="34">
        <f>Rangliste!C61</f>
        <v>0</v>
      </c>
      <c r="C61" s="34">
        <f>Rangliste!D61</f>
        <v>0</v>
      </c>
      <c r="D61" s="63"/>
      <c r="E61" s="63"/>
      <c r="F61" s="63"/>
      <c r="G61" s="63"/>
      <c r="H61" s="94">
        <f t="shared" si="0"/>
        <v>0</v>
      </c>
      <c r="I61" s="63"/>
      <c r="J61" s="63"/>
      <c r="K61" s="63"/>
      <c r="L61" s="63"/>
      <c r="M61" s="94">
        <f t="shared" si="1"/>
        <v>0</v>
      </c>
      <c r="N61" s="63"/>
      <c r="O61" s="63"/>
      <c r="P61" s="63"/>
      <c r="Q61" s="63"/>
      <c r="R61" s="94">
        <f t="shared" si="2"/>
        <v>0</v>
      </c>
      <c r="S61" s="63"/>
      <c r="T61" s="63"/>
      <c r="U61" s="63"/>
      <c r="V61" s="63"/>
      <c r="W61" s="94">
        <f t="shared" si="3"/>
        <v>0</v>
      </c>
      <c r="X61" s="69">
        <f t="shared" si="4"/>
        <v>1</v>
      </c>
    </row>
    <row r="62" spans="1:24">
      <c r="A62" s="34">
        <v>58</v>
      </c>
      <c r="B62" s="34">
        <f>Rangliste!C62</f>
        <v>0</v>
      </c>
      <c r="C62" s="34">
        <f>Rangliste!D62</f>
        <v>0</v>
      </c>
      <c r="D62" s="63"/>
      <c r="E62" s="63"/>
      <c r="F62" s="63"/>
      <c r="G62" s="63"/>
      <c r="H62" s="94">
        <f t="shared" si="0"/>
        <v>0</v>
      </c>
      <c r="I62" s="63"/>
      <c r="J62" s="63"/>
      <c r="K62" s="63"/>
      <c r="L62" s="63"/>
      <c r="M62" s="94">
        <f t="shared" si="1"/>
        <v>0</v>
      </c>
      <c r="N62" s="63"/>
      <c r="O62" s="63"/>
      <c r="P62" s="63"/>
      <c r="Q62" s="63"/>
      <c r="R62" s="94">
        <f t="shared" si="2"/>
        <v>0</v>
      </c>
      <c r="S62" s="63"/>
      <c r="T62" s="63"/>
      <c r="U62" s="63"/>
      <c r="V62" s="63"/>
      <c r="W62" s="94">
        <f t="shared" si="3"/>
        <v>0</v>
      </c>
      <c r="X62" s="69">
        <f t="shared" si="4"/>
        <v>1</v>
      </c>
    </row>
    <row r="63" spans="1:24">
      <c r="A63" s="34">
        <v>59</v>
      </c>
      <c r="B63" s="34">
        <f>Rangliste!C63</f>
        <v>0</v>
      </c>
      <c r="C63" s="34">
        <f>Rangliste!D63</f>
        <v>0</v>
      </c>
      <c r="D63" s="63"/>
      <c r="E63" s="63"/>
      <c r="F63" s="63"/>
      <c r="G63" s="63"/>
      <c r="H63" s="94">
        <f t="shared" si="0"/>
        <v>0</v>
      </c>
      <c r="I63" s="63"/>
      <c r="J63" s="63"/>
      <c r="K63" s="63"/>
      <c r="L63" s="63"/>
      <c r="M63" s="94">
        <f t="shared" si="1"/>
        <v>0</v>
      </c>
      <c r="N63" s="63"/>
      <c r="O63" s="63"/>
      <c r="P63" s="63"/>
      <c r="Q63" s="63"/>
      <c r="R63" s="94">
        <f t="shared" si="2"/>
        <v>0</v>
      </c>
      <c r="S63" s="63"/>
      <c r="T63" s="63"/>
      <c r="U63" s="63"/>
      <c r="V63" s="63"/>
      <c r="W63" s="94">
        <f t="shared" si="3"/>
        <v>0</v>
      </c>
      <c r="X63" s="69">
        <f t="shared" si="4"/>
        <v>1</v>
      </c>
    </row>
    <row r="64" spans="1:24">
      <c r="A64" s="34">
        <v>60</v>
      </c>
      <c r="B64" s="34">
        <f>Rangliste!C64</f>
        <v>0</v>
      </c>
      <c r="C64" s="34">
        <f>Rangliste!D64</f>
        <v>0</v>
      </c>
      <c r="D64" s="63"/>
      <c r="E64" s="63"/>
      <c r="F64" s="63"/>
      <c r="G64" s="63"/>
      <c r="H64" s="94">
        <f t="shared" si="0"/>
        <v>0</v>
      </c>
      <c r="I64" s="63"/>
      <c r="J64" s="63"/>
      <c r="K64" s="63"/>
      <c r="L64" s="63"/>
      <c r="M64" s="94">
        <f t="shared" si="1"/>
        <v>0</v>
      </c>
      <c r="N64" s="63"/>
      <c r="O64" s="63"/>
      <c r="P64" s="63"/>
      <c r="Q64" s="63"/>
      <c r="R64" s="94">
        <f t="shared" si="2"/>
        <v>0</v>
      </c>
      <c r="S64" s="63"/>
      <c r="T64" s="63"/>
      <c r="U64" s="63"/>
      <c r="V64" s="63"/>
      <c r="W64" s="94">
        <f t="shared" si="3"/>
        <v>0</v>
      </c>
      <c r="X64" s="69">
        <f t="shared" si="4"/>
        <v>1</v>
      </c>
    </row>
    <row r="65" spans="1:24">
      <c r="A65" s="34">
        <v>61</v>
      </c>
      <c r="B65" s="34">
        <f>Rangliste!C65</f>
        <v>0</v>
      </c>
      <c r="C65" s="34">
        <f>Rangliste!D65</f>
        <v>0</v>
      </c>
      <c r="D65" s="63"/>
      <c r="E65" s="63"/>
      <c r="F65" s="63"/>
      <c r="G65" s="63"/>
      <c r="H65" s="94">
        <f t="shared" si="0"/>
        <v>0</v>
      </c>
      <c r="I65" s="63"/>
      <c r="J65" s="63"/>
      <c r="K65" s="63"/>
      <c r="L65" s="63"/>
      <c r="M65" s="94">
        <f t="shared" si="1"/>
        <v>0</v>
      </c>
      <c r="N65" s="63"/>
      <c r="O65" s="63"/>
      <c r="P65" s="63"/>
      <c r="Q65" s="63"/>
      <c r="R65" s="94">
        <f t="shared" si="2"/>
        <v>0</v>
      </c>
      <c r="S65" s="63"/>
      <c r="T65" s="63"/>
      <c r="U65" s="63"/>
      <c r="V65" s="63"/>
      <c r="W65" s="94">
        <f t="shared" si="3"/>
        <v>0</v>
      </c>
      <c r="X65" s="69">
        <f t="shared" si="4"/>
        <v>1</v>
      </c>
    </row>
    <row r="66" spans="1:24">
      <c r="A66" s="34">
        <v>62</v>
      </c>
      <c r="B66" s="34">
        <f>Rangliste!C66</f>
        <v>0</v>
      </c>
      <c r="C66" s="34">
        <f>Rangliste!D66</f>
        <v>0</v>
      </c>
      <c r="D66" s="63"/>
      <c r="E66" s="63"/>
      <c r="F66" s="63"/>
      <c r="G66" s="63"/>
      <c r="H66" s="94">
        <f t="shared" si="0"/>
        <v>0</v>
      </c>
      <c r="I66" s="63"/>
      <c r="J66" s="63"/>
      <c r="K66" s="63"/>
      <c r="L66" s="63"/>
      <c r="M66" s="94">
        <f t="shared" si="1"/>
        <v>0</v>
      </c>
      <c r="N66" s="63"/>
      <c r="O66" s="63"/>
      <c r="P66" s="63"/>
      <c r="Q66" s="63"/>
      <c r="R66" s="94">
        <f t="shared" si="2"/>
        <v>0</v>
      </c>
      <c r="S66" s="63"/>
      <c r="T66" s="63"/>
      <c r="U66" s="63"/>
      <c r="V66" s="63"/>
      <c r="W66" s="94">
        <f t="shared" si="3"/>
        <v>0</v>
      </c>
      <c r="X66" s="69">
        <f t="shared" si="4"/>
        <v>1</v>
      </c>
    </row>
    <row r="67" spans="1:24">
      <c r="A67" s="34">
        <v>63</v>
      </c>
      <c r="B67" s="34">
        <f>Rangliste!C67</f>
        <v>0</v>
      </c>
      <c r="C67" s="34">
        <f>Rangliste!D67</f>
        <v>0</v>
      </c>
      <c r="D67" s="63"/>
      <c r="E67" s="63"/>
      <c r="F67" s="63"/>
      <c r="G67" s="63"/>
      <c r="H67" s="94">
        <f t="shared" si="0"/>
        <v>0</v>
      </c>
      <c r="I67" s="63"/>
      <c r="J67" s="63"/>
      <c r="K67" s="63"/>
      <c r="L67" s="63"/>
      <c r="M67" s="94">
        <f t="shared" si="1"/>
        <v>0</v>
      </c>
      <c r="N67" s="63"/>
      <c r="O67" s="63"/>
      <c r="P67" s="63"/>
      <c r="Q67" s="63"/>
      <c r="R67" s="94">
        <f t="shared" si="2"/>
        <v>0</v>
      </c>
      <c r="S67" s="63"/>
      <c r="T67" s="63"/>
      <c r="U67" s="63"/>
      <c r="V67" s="63"/>
      <c r="W67" s="94">
        <f t="shared" si="3"/>
        <v>0</v>
      </c>
      <c r="X67" s="69">
        <f t="shared" si="4"/>
        <v>1</v>
      </c>
    </row>
    <row r="68" spans="1:24">
      <c r="A68" s="34">
        <v>64</v>
      </c>
      <c r="B68" s="34">
        <f>Rangliste!C68</f>
        <v>0</v>
      </c>
      <c r="C68" s="34">
        <f>Rangliste!D68</f>
        <v>0</v>
      </c>
      <c r="D68" s="63"/>
      <c r="E68" s="63"/>
      <c r="F68" s="63"/>
      <c r="G68" s="63"/>
      <c r="H68" s="94">
        <f t="shared" si="0"/>
        <v>0</v>
      </c>
      <c r="I68" s="63"/>
      <c r="J68" s="63"/>
      <c r="K68" s="63"/>
      <c r="L68" s="63"/>
      <c r="M68" s="94">
        <f t="shared" si="1"/>
        <v>0</v>
      </c>
      <c r="N68" s="63"/>
      <c r="O68" s="63"/>
      <c r="P68" s="63"/>
      <c r="Q68" s="63"/>
      <c r="R68" s="94">
        <f t="shared" si="2"/>
        <v>0</v>
      </c>
      <c r="S68" s="63"/>
      <c r="T68" s="63"/>
      <c r="U68" s="63"/>
      <c r="V68" s="63"/>
      <c r="W68" s="94">
        <f t="shared" si="3"/>
        <v>0</v>
      </c>
      <c r="X68" s="69">
        <f t="shared" si="4"/>
        <v>1</v>
      </c>
    </row>
    <row r="69" spans="1:24">
      <c r="A69" s="34">
        <v>65</v>
      </c>
      <c r="B69" s="34">
        <f>Rangliste!C69</f>
        <v>0</v>
      </c>
      <c r="C69" s="34">
        <f>Rangliste!D69</f>
        <v>0</v>
      </c>
      <c r="D69" s="63"/>
      <c r="E69" s="63"/>
      <c r="F69" s="63"/>
      <c r="G69" s="63"/>
      <c r="H69" s="94">
        <f t="shared" si="0"/>
        <v>0</v>
      </c>
      <c r="I69" s="63"/>
      <c r="J69" s="63"/>
      <c r="K69" s="63"/>
      <c r="L69" s="63"/>
      <c r="M69" s="94">
        <f t="shared" si="1"/>
        <v>0</v>
      </c>
      <c r="N69" s="63"/>
      <c r="O69" s="63"/>
      <c r="P69" s="63"/>
      <c r="Q69" s="63"/>
      <c r="R69" s="94">
        <f t="shared" si="2"/>
        <v>0</v>
      </c>
      <c r="S69" s="63"/>
      <c r="T69" s="63"/>
      <c r="U69" s="63"/>
      <c r="V69" s="63"/>
      <c r="W69" s="94">
        <f t="shared" si="3"/>
        <v>0</v>
      </c>
      <c r="X69" s="69">
        <f t="shared" si="4"/>
        <v>1</v>
      </c>
    </row>
    <row r="70" spans="1:24">
      <c r="A70" s="34">
        <v>66</v>
      </c>
      <c r="B70" s="34">
        <f>Rangliste!C70</f>
        <v>0</v>
      </c>
      <c r="C70" s="34">
        <f>Rangliste!D70</f>
        <v>0</v>
      </c>
      <c r="D70" s="63"/>
      <c r="E70" s="63"/>
      <c r="F70" s="63"/>
      <c r="G70" s="63"/>
      <c r="H70" s="94">
        <f t="shared" ref="H70:H133" si="5">IFERROR(AVERAGE(D70:G70),0)</f>
        <v>0</v>
      </c>
      <c r="I70" s="63"/>
      <c r="J70" s="63"/>
      <c r="K70" s="63"/>
      <c r="L70" s="63"/>
      <c r="M70" s="94">
        <f t="shared" ref="M70:M133" si="6">IFERROR(AVERAGE(I70:L70),0)</f>
        <v>0</v>
      </c>
      <c r="N70" s="63"/>
      <c r="O70" s="63"/>
      <c r="P70" s="63"/>
      <c r="Q70" s="63"/>
      <c r="R70" s="94">
        <f t="shared" ref="R70:R133" si="7">IFERROR(AVERAGE(N70:Q70),0)</f>
        <v>0</v>
      </c>
      <c r="S70" s="63"/>
      <c r="T70" s="63"/>
      <c r="U70" s="63"/>
      <c r="V70" s="63"/>
      <c r="W70" s="94">
        <f t="shared" ref="W70:W133" si="8">IFERROR(AVERAGE(S70:V70),0)</f>
        <v>0</v>
      </c>
      <c r="X70" s="69">
        <f t="shared" ref="X70:X133" si="9">IFERROR(SUM(H70,M70,R70,W70)/SUM((COUNTIF(H70,"&gt;0"))+(COUNTIF(M70,"&gt;0"))+(COUNTIF(R70,"&gt;0"))+(COUNTIF(W70,"&gt;0"))),1)</f>
        <v>1</v>
      </c>
    </row>
    <row r="71" spans="1:24">
      <c r="A71" s="34">
        <v>67</v>
      </c>
      <c r="B71" s="34">
        <f>Rangliste!C71</f>
        <v>0</v>
      </c>
      <c r="C71" s="34">
        <f>Rangliste!D71</f>
        <v>0</v>
      </c>
      <c r="D71" s="63"/>
      <c r="E71" s="63"/>
      <c r="F71" s="63"/>
      <c r="G71" s="63"/>
      <c r="H71" s="94">
        <f t="shared" si="5"/>
        <v>0</v>
      </c>
      <c r="I71" s="63"/>
      <c r="J71" s="63"/>
      <c r="K71" s="63"/>
      <c r="L71" s="63"/>
      <c r="M71" s="94">
        <f t="shared" si="6"/>
        <v>0</v>
      </c>
      <c r="N71" s="63"/>
      <c r="O71" s="63"/>
      <c r="P71" s="63"/>
      <c r="Q71" s="63"/>
      <c r="R71" s="94">
        <f t="shared" si="7"/>
        <v>0</v>
      </c>
      <c r="S71" s="63"/>
      <c r="T71" s="63"/>
      <c r="U71" s="63"/>
      <c r="V71" s="63"/>
      <c r="W71" s="94">
        <f t="shared" si="8"/>
        <v>0</v>
      </c>
      <c r="X71" s="69">
        <f t="shared" si="9"/>
        <v>1</v>
      </c>
    </row>
    <row r="72" spans="1:24">
      <c r="A72" s="34">
        <v>68</v>
      </c>
      <c r="B72" s="34">
        <f>Rangliste!C72</f>
        <v>0</v>
      </c>
      <c r="C72" s="34">
        <f>Rangliste!D72</f>
        <v>0</v>
      </c>
      <c r="D72" s="63"/>
      <c r="E72" s="63"/>
      <c r="F72" s="63"/>
      <c r="G72" s="63"/>
      <c r="H72" s="94">
        <f t="shared" si="5"/>
        <v>0</v>
      </c>
      <c r="I72" s="63"/>
      <c r="J72" s="63"/>
      <c r="K72" s="63"/>
      <c r="L72" s="63"/>
      <c r="M72" s="94">
        <f t="shared" si="6"/>
        <v>0</v>
      </c>
      <c r="N72" s="63"/>
      <c r="O72" s="63"/>
      <c r="P72" s="63"/>
      <c r="Q72" s="63"/>
      <c r="R72" s="94">
        <f t="shared" si="7"/>
        <v>0</v>
      </c>
      <c r="S72" s="63"/>
      <c r="T72" s="63"/>
      <c r="U72" s="63"/>
      <c r="V72" s="63"/>
      <c r="W72" s="94">
        <f t="shared" si="8"/>
        <v>0</v>
      </c>
      <c r="X72" s="69">
        <f t="shared" si="9"/>
        <v>1</v>
      </c>
    </row>
    <row r="73" spans="1:24">
      <c r="A73" s="34">
        <v>69</v>
      </c>
      <c r="B73" s="34">
        <f>Rangliste!C73</f>
        <v>0</v>
      </c>
      <c r="C73" s="34">
        <f>Rangliste!D73</f>
        <v>0</v>
      </c>
      <c r="D73" s="63"/>
      <c r="E73" s="63"/>
      <c r="F73" s="63"/>
      <c r="G73" s="63"/>
      <c r="H73" s="94">
        <f t="shared" si="5"/>
        <v>0</v>
      </c>
      <c r="I73" s="63"/>
      <c r="J73" s="63"/>
      <c r="K73" s="63"/>
      <c r="L73" s="63"/>
      <c r="M73" s="94">
        <f t="shared" si="6"/>
        <v>0</v>
      </c>
      <c r="N73" s="63"/>
      <c r="O73" s="63"/>
      <c r="P73" s="63"/>
      <c r="Q73" s="63"/>
      <c r="R73" s="94">
        <f t="shared" si="7"/>
        <v>0</v>
      </c>
      <c r="S73" s="63"/>
      <c r="T73" s="63"/>
      <c r="U73" s="63"/>
      <c r="V73" s="63"/>
      <c r="W73" s="94">
        <f t="shared" si="8"/>
        <v>0</v>
      </c>
      <c r="X73" s="69">
        <f t="shared" si="9"/>
        <v>1</v>
      </c>
    </row>
    <row r="74" spans="1:24">
      <c r="A74" s="34">
        <v>70</v>
      </c>
      <c r="B74" s="34">
        <f>Rangliste!C74</f>
        <v>0</v>
      </c>
      <c r="C74" s="34">
        <f>Rangliste!D74</f>
        <v>0</v>
      </c>
      <c r="D74" s="63"/>
      <c r="E74" s="63"/>
      <c r="F74" s="63"/>
      <c r="G74" s="63"/>
      <c r="H74" s="94">
        <f t="shared" si="5"/>
        <v>0</v>
      </c>
      <c r="I74" s="63"/>
      <c r="J74" s="63"/>
      <c r="K74" s="63"/>
      <c r="L74" s="63"/>
      <c r="M74" s="94">
        <f t="shared" si="6"/>
        <v>0</v>
      </c>
      <c r="N74" s="63"/>
      <c r="O74" s="63"/>
      <c r="P74" s="63"/>
      <c r="Q74" s="63"/>
      <c r="R74" s="94">
        <f t="shared" si="7"/>
        <v>0</v>
      </c>
      <c r="S74" s="63"/>
      <c r="T74" s="63"/>
      <c r="U74" s="63"/>
      <c r="V74" s="63"/>
      <c r="W74" s="94">
        <f t="shared" si="8"/>
        <v>0</v>
      </c>
      <c r="X74" s="69">
        <f t="shared" si="9"/>
        <v>1</v>
      </c>
    </row>
    <row r="75" spans="1:24">
      <c r="A75" s="34">
        <v>71</v>
      </c>
      <c r="B75" s="34">
        <f>Rangliste!C75</f>
        <v>0</v>
      </c>
      <c r="C75" s="34">
        <f>Rangliste!D75</f>
        <v>0</v>
      </c>
      <c r="D75" s="63"/>
      <c r="E75" s="63"/>
      <c r="F75" s="63"/>
      <c r="G75" s="63"/>
      <c r="H75" s="94">
        <f t="shared" si="5"/>
        <v>0</v>
      </c>
      <c r="I75" s="63"/>
      <c r="J75" s="63"/>
      <c r="K75" s="63"/>
      <c r="L75" s="63"/>
      <c r="M75" s="94">
        <f t="shared" si="6"/>
        <v>0</v>
      </c>
      <c r="N75" s="63"/>
      <c r="O75" s="63"/>
      <c r="P75" s="63"/>
      <c r="Q75" s="63"/>
      <c r="R75" s="94">
        <f t="shared" si="7"/>
        <v>0</v>
      </c>
      <c r="S75" s="63"/>
      <c r="T75" s="63"/>
      <c r="U75" s="63"/>
      <c r="V75" s="63"/>
      <c r="W75" s="94">
        <f t="shared" si="8"/>
        <v>0</v>
      </c>
      <c r="X75" s="69">
        <f t="shared" si="9"/>
        <v>1</v>
      </c>
    </row>
    <row r="76" spans="1:24">
      <c r="A76" s="34">
        <v>72</v>
      </c>
      <c r="B76" s="34">
        <f>Rangliste!C76</f>
        <v>0</v>
      </c>
      <c r="C76" s="34">
        <f>Rangliste!D76</f>
        <v>0</v>
      </c>
      <c r="D76" s="63"/>
      <c r="E76" s="63"/>
      <c r="F76" s="63"/>
      <c r="G76" s="63"/>
      <c r="H76" s="94">
        <f t="shared" si="5"/>
        <v>0</v>
      </c>
      <c r="I76" s="63"/>
      <c r="J76" s="63"/>
      <c r="K76" s="63"/>
      <c r="L76" s="63"/>
      <c r="M76" s="94">
        <f t="shared" si="6"/>
        <v>0</v>
      </c>
      <c r="N76" s="63"/>
      <c r="O76" s="63"/>
      <c r="P76" s="63"/>
      <c r="Q76" s="63"/>
      <c r="R76" s="94">
        <f t="shared" si="7"/>
        <v>0</v>
      </c>
      <c r="S76" s="63"/>
      <c r="T76" s="63"/>
      <c r="U76" s="63"/>
      <c r="V76" s="63"/>
      <c r="W76" s="94">
        <f t="shared" si="8"/>
        <v>0</v>
      </c>
      <c r="X76" s="69">
        <f t="shared" si="9"/>
        <v>1</v>
      </c>
    </row>
    <row r="77" spans="1:24">
      <c r="A77" s="34">
        <v>73</v>
      </c>
      <c r="B77" s="34">
        <f>Rangliste!C77</f>
        <v>0</v>
      </c>
      <c r="C77" s="34">
        <f>Rangliste!D77</f>
        <v>0</v>
      </c>
      <c r="D77" s="63"/>
      <c r="E77" s="63"/>
      <c r="F77" s="63"/>
      <c r="G77" s="63"/>
      <c r="H77" s="94">
        <f t="shared" si="5"/>
        <v>0</v>
      </c>
      <c r="I77" s="63"/>
      <c r="J77" s="63"/>
      <c r="K77" s="63"/>
      <c r="L77" s="63"/>
      <c r="M77" s="94">
        <f t="shared" si="6"/>
        <v>0</v>
      </c>
      <c r="N77" s="63"/>
      <c r="O77" s="63"/>
      <c r="P77" s="63"/>
      <c r="Q77" s="63"/>
      <c r="R77" s="94">
        <f t="shared" si="7"/>
        <v>0</v>
      </c>
      <c r="S77" s="63"/>
      <c r="T77" s="63"/>
      <c r="U77" s="63"/>
      <c r="V77" s="63"/>
      <c r="W77" s="94">
        <f t="shared" si="8"/>
        <v>0</v>
      </c>
      <c r="X77" s="69">
        <f t="shared" si="9"/>
        <v>1</v>
      </c>
    </row>
    <row r="78" spans="1:24">
      <c r="A78" s="34">
        <v>74</v>
      </c>
      <c r="B78" s="34">
        <f>Rangliste!C78</f>
        <v>0</v>
      </c>
      <c r="C78" s="34">
        <f>Rangliste!D78</f>
        <v>0</v>
      </c>
      <c r="D78" s="63"/>
      <c r="E78" s="63"/>
      <c r="F78" s="63"/>
      <c r="G78" s="63"/>
      <c r="H78" s="94">
        <f t="shared" si="5"/>
        <v>0</v>
      </c>
      <c r="I78" s="63"/>
      <c r="J78" s="63"/>
      <c r="K78" s="63"/>
      <c r="L78" s="63"/>
      <c r="M78" s="94">
        <f t="shared" si="6"/>
        <v>0</v>
      </c>
      <c r="N78" s="63"/>
      <c r="O78" s="63"/>
      <c r="P78" s="63"/>
      <c r="Q78" s="63"/>
      <c r="R78" s="94">
        <f t="shared" si="7"/>
        <v>0</v>
      </c>
      <c r="S78" s="63"/>
      <c r="T78" s="63"/>
      <c r="U78" s="63"/>
      <c r="V78" s="63"/>
      <c r="W78" s="94">
        <f t="shared" si="8"/>
        <v>0</v>
      </c>
      <c r="X78" s="69">
        <f t="shared" si="9"/>
        <v>1</v>
      </c>
    </row>
    <row r="79" spans="1:24">
      <c r="A79" s="34">
        <v>75</v>
      </c>
      <c r="B79" s="34">
        <f>Rangliste!C79</f>
        <v>0</v>
      </c>
      <c r="C79" s="34">
        <f>Rangliste!D79</f>
        <v>0</v>
      </c>
      <c r="D79" s="63"/>
      <c r="E79" s="63"/>
      <c r="F79" s="63"/>
      <c r="G79" s="63"/>
      <c r="H79" s="94">
        <f t="shared" si="5"/>
        <v>0</v>
      </c>
      <c r="I79" s="63"/>
      <c r="J79" s="63"/>
      <c r="K79" s="63"/>
      <c r="L79" s="63"/>
      <c r="M79" s="94">
        <f t="shared" si="6"/>
        <v>0</v>
      </c>
      <c r="N79" s="63"/>
      <c r="O79" s="63"/>
      <c r="P79" s="63"/>
      <c r="Q79" s="63"/>
      <c r="R79" s="94">
        <f t="shared" si="7"/>
        <v>0</v>
      </c>
      <c r="S79" s="63"/>
      <c r="T79" s="63"/>
      <c r="U79" s="63"/>
      <c r="V79" s="63"/>
      <c r="W79" s="94">
        <f t="shared" si="8"/>
        <v>0</v>
      </c>
      <c r="X79" s="69">
        <f t="shared" si="9"/>
        <v>1</v>
      </c>
    </row>
    <row r="80" spans="1:24">
      <c r="A80" s="34">
        <v>76</v>
      </c>
      <c r="B80" s="34">
        <f>Rangliste!C80</f>
        <v>0</v>
      </c>
      <c r="C80" s="34">
        <f>Rangliste!D80</f>
        <v>0</v>
      </c>
      <c r="D80" s="63"/>
      <c r="E80" s="63"/>
      <c r="F80" s="63"/>
      <c r="G80" s="63"/>
      <c r="H80" s="94">
        <f t="shared" si="5"/>
        <v>0</v>
      </c>
      <c r="I80" s="63"/>
      <c r="J80" s="63"/>
      <c r="K80" s="63"/>
      <c r="L80" s="63"/>
      <c r="M80" s="94">
        <f t="shared" si="6"/>
        <v>0</v>
      </c>
      <c r="N80" s="63"/>
      <c r="O80" s="63"/>
      <c r="P80" s="63"/>
      <c r="Q80" s="63"/>
      <c r="R80" s="94">
        <f t="shared" si="7"/>
        <v>0</v>
      </c>
      <c r="S80" s="63"/>
      <c r="T80" s="63"/>
      <c r="U80" s="63"/>
      <c r="V80" s="63"/>
      <c r="W80" s="94">
        <f t="shared" si="8"/>
        <v>0</v>
      </c>
      <c r="X80" s="69">
        <f t="shared" si="9"/>
        <v>1</v>
      </c>
    </row>
    <row r="81" spans="1:24">
      <c r="A81" s="34">
        <v>77</v>
      </c>
      <c r="B81" s="34">
        <f>Rangliste!C81</f>
        <v>0</v>
      </c>
      <c r="C81" s="34">
        <f>Rangliste!D81</f>
        <v>0</v>
      </c>
      <c r="D81" s="63"/>
      <c r="E81" s="63"/>
      <c r="F81" s="63"/>
      <c r="G81" s="63"/>
      <c r="H81" s="94">
        <f t="shared" si="5"/>
        <v>0</v>
      </c>
      <c r="I81" s="63"/>
      <c r="J81" s="63"/>
      <c r="K81" s="63"/>
      <c r="L81" s="63"/>
      <c r="M81" s="94">
        <f t="shared" si="6"/>
        <v>0</v>
      </c>
      <c r="N81" s="63"/>
      <c r="O81" s="63"/>
      <c r="P81" s="63"/>
      <c r="Q81" s="63"/>
      <c r="R81" s="94">
        <f t="shared" si="7"/>
        <v>0</v>
      </c>
      <c r="S81" s="63"/>
      <c r="T81" s="63"/>
      <c r="U81" s="63"/>
      <c r="V81" s="63"/>
      <c r="W81" s="94">
        <f t="shared" si="8"/>
        <v>0</v>
      </c>
      <c r="X81" s="69">
        <f t="shared" si="9"/>
        <v>1</v>
      </c>
    </row>
    <row r="82" spans="1:24">
      <c r="A82" s="34">
        <v>78</v>
      </c>
      <c r="B82" s="34">
        <f>Rangliste!C82</f>
        <v>0</v>
      </c>
      <c r="C82" s="34">
        <f>Rangliste!D82</f>
        <v>0</v>
      </c>
      <c r="D82" s="63"/>
      <c r="E82" s="63"/>
      <c r="F82" s="63"/>
      <c r="G82" s="63"/>
      <c r="H82" s="94">
        <f t="shared" si="5"/>
        <v>0</v>
      </c>
      <c r="I82" s="63"/>
      <c r="J82" s="63"/>
      <c r="K82" s="63"/>
      <c r="L82" s="63"/>
      <c r="M82" s="94">
        <f t="shared" si="6"/>
        <v>0</v>
      </c>
      <c r="N82" s="63"/>
      <c r="O82" s="63"/>
      <c r="P82" s="63"/>
      <c r="Q82" s="63"/>
      <c r="R82" s="94">
        <f t="shared" si="7"/>
        <v>0</v>
      </c>
      <c r="S82" s="63"/>
      <c r="T82" s="63"/>
      <c r="U82" s="63"/>
      <c r="V82" s="63"/>
      <c r="W82" s="94">
        <f t="shared" si="8"/>
        <v>0</v>
      </c>
      <c r="X82" s="69">
        <f t="shared" si="9"/>
        <v>1</v>
      </c>
    </row>
    <row r="83" spans="1:24">
      <c r="A83" s="34">
        <v>79</v>
      </c>
      <c r="B83" s="34">
        <f>Rangliste!C83</f>
        <v>0</v>
      </c>
      <c r="C83" s="34">
        <f>Rangliste!D83</f>
        <v>0</v>
      </c>
      <c r="D83" s="63"/>
      <c r="E83" s="63"/>
      <c r="F83" s="63"/>
      <c r="G83" s="63"/>
      <c r="H83" s="94">
        <f t="shared" si="5"/>
        <v>0</v>
      </c>
      <c r="I83" s="63"/>
      <c r="J83" s="63"/>
      <c r="K83" s="63"/>
      <c r="L83" s="63"/>
      <c r="M83" s="94">
        <f t="shared" si="6"/>
        <v>0</v>
      </c>
      <c r="N83" s="63"/>
      <c r="O83" s="63"/>
      <c r="P83" s="63"/>
      <c r="Q83" s="63"/>
      <c r="R83" s="94">
        <f t="shared" si="7"/>
        <v>0</v>
      </c>
      <c r="S83" s="63"/>
      <c r="T83" s="63"/>
      <c r="U83" s="63"/>
      <c r="V83" s="63"/>
      <c r="W83" s="94">
        <f t="shared" si="8"/>
        <v>0</v>
      </c>
      <c r="X83" s="69">
        <f t="shared" si="9"/>
        <v>1</v>
      </c>
    </row>
    <row r="84" spans="1:24">
      <c r="A84" s="34">
        <v>80</v>
      </c>
      <c r="B84" s="34">
        <f>Rangliste!C84</f>
        <v>0</v>
      </c>
      <c r="C84" s="34">
        <f>Rangliste!D84</f>
        <v>0</v>
      </c>
      <c r="D84" s="63"/>
      <c r="E84" s="63"/>
      <c r="F84" s="63"/>
      <c r="G84" s="63"/>
      <c r="H84" s="94">
        <f t="shared" si="5"/>
        <v>0</v>
      </c>
      <c r="I84" s="63"/>
      <c r="J84" s="63"/>
      <c r="K84" s="63"/>
      <c r="L84" s="63"/>
      <c r="M84" s="94">
        <f t="shared" si="6"/>
        <v>0</v>
      </c>
      <c r="N84" s="63"/>
      <c r="O84" s="63"/>
      <c r="P84" s="63"/>
      <c r="Q84" s="63"/>
      <c r="R84" s="94">
        <f t="shared" si="7"/>
        <v>0</v>
      </c>
      <c r="S84" s="63"/>
      <c r="T84" s="63"/>
      <c r="U84" s="63"/>
      <c r="V84" s="63"/>
      <c r="W84" s="94">
        <f t="shared" si="8"/>
        <v>0</v>
      </c>
      <c r="X84" s="69">
        <f t="shared" si="9"/>
        <v>1</v>
      </c>
    </row>
    <row r="85" spans="1:24">
      <c r="A85" s="34">
        <v>81</v>
      </c>
      <c r="B85" s="34">
        <f>Rangliste!C85</f>
        <v>0</v>
      </c>
      <c r="C85" s="34">
        <f>Rangliste!D85</f>
        <v>0</v>
      </c>
      <c r="D85" s="63"/>
      <c r="E85" s="63"/>
      <c r="F85" s="63"/>
      <c r="G85" s="63"/>
      <c r="H85" s="94">
        <f t="shared" si="5"/>
        <v>0</v>
      </c>
      <c r="I85" s="63"/>
      <c r="J85" s="63"/>
      <c r="K85" s="63"/>
      <c r="L85" s="63"/>
      <c r="M85" s="94">
        <f t="shared" si="6"/>
        <v>0</v>
      </c>
      <c r="N85" s="63"/>
      <c r="O85" s="63"/>
      <c r="P85" s="63"/>
      <c r="Q85" s="63"/>
      <c r="R85" s="94">
        <f t="shared" si="7"/>
        <v>0</v>
      </c>
      <c r="S85" s="63"/>
      <c r="T85" s="63"/>
      <c r="U85" s="63"/>
      <c r="V85" s="63"/>
      <c r="W85" s="94">
        <f t="shared" si="8"/>
        <v>0</v>
      </c>
      <c r="X85" s="69">
        <f t="shared" si="9"/>
        <v>1</v>
      </c>
    </row>
    <row r="86" spans="1:24">
      <c r="A86" s="34">
        <v>82</v>
      </c>
      <c r="B86" s="34">
        <f>Rangliste!C86</f>
        <v>0</v>
      </c>
      <c r="C86" s="34">
        <f>Rangliste!D86</f>
        <v>0</v>
      </c>
      <c r="D86" s="63"/>
      <c r="E86" s="63"/>
      <c r="F86" s="63"/>
      <c r="G86" s="63"/>
      <c r="H86" s="94">
        <f t="shared" si="5"/>
        <v>0</v>
      </c>
      <c r="I86" s="63"/>
      <c r="J86" s="63"/>
      <c r="K86" s="63"/>
      <c r="L86" s="63"/>
      <c r="M86" s="94">
        <f t="shared" si="6"/>
        <v>0</v>
      </c>
      <c r="N86" s="63"/>
      <c r="O86" s="63"/>
      <c r="P86" s="63"/>
      <c r="Q86" s="63"/>
      <c r="R86" s="94">
        <f t="shared" si="7"/>
        <v>0</v>
      </c>
      <c r="S86" s="63"/>
      <c r="T86" s="63"/>
      <c r="U86" s="63"/>
      <c r="V86" s="63"/>
      <c r="W86" s="94">
        <f t="shared" si="8"/>
        <v>0</v>
      </c>
      <c r="X86" s="69">
        <f t="shared" si="9"/>
        <v>1</v>
      </c>
    </row>
    <row r="87" spans="1:24">
      <c r="A87" s="34">
        <v>83</v>
      </c>
      <c r="B87" s="34">
        <f>Rangliste!C87</f>
        <v>0</v>
      </c>
      <c r="C87" s="34">
        <f>Rangliste!D87</f>
        <v>0</v>
      </c>
      <c r="D87" s="63"/>
      <c r="E87" s="63"/>
      <c r="F87" s="63"/>
      <c r="G87" s="63"/>
      <c r="H87" s="94">
        <f t="shared" si="5"/>
        <v>0</v>
      </c>
      <c r="I87" s="63"/>
      <c r="J87" s="63"/>
      <c r="K87" s="63"/>
      <c r="L87" s="63"/>
      <c r="M87" s="94">
        <f t="shared" si="6"/>
        <v>0</v>
      </c>
      <c r="N87" s="63"/>
      <c r="O87" s="63"/>
      <c r="P87" s="63"/>
      <c r="Q87" s="63"/>
      <c r="R87" s="94">
        <f t="shared" si="7"/>
        <v>0</v>
      </c>
      <c r="S87" s="63"/>
      <c r="T87" s="63"/>
      <c r="U87" s="63"/>
      <c r="V87" s="63"/>
      <c r="W87" s="94">
        <f t="shared" si="8"/>
        <v>0</v>
      </c>
      <c r="X87" s="69">
        <f t="shared" si="9"/>
        <v>1</v>
      </c>
    </row>
    <row r="88" spans="1:24">
      <c r="A88" s="34">
        <v>84</v>
      </c>
      <c r="B88" s="34">
        <f>Rangliste!C88</f>
        <v>0</v>
      </c>
      <c r="C88" s="34">
        <f>Rangliste!D88</f>
        <v>0</v>
      </c>
      <c r="D88" s="63"/>
      <c r="E88" s="63"/>
      <c r="F88" s="63"/>
      <c r="G88" s="63"/>
      <c r="H88" s="94">
        <f t="shared" si="5"/>
        <v>0</v>
      </c>
      <c r="I88" s="63"/>
      <c r="J88" s="63"/>
      <c r="K88" s="63"/>
      <c r="L88" s="63"/>
      <c r="M88" s="94">
        <f t="shared" si="6"/>
        <v>0</v>
      </c>
      <c r="N88" s="63"/>
      <c r="O88" s="63"/>
      <c r="P88" s="63"/>
      <c r="Q88" s="63"/>
      <c r="R88" s="94">
        <f t="shared" si="7"/>
        <v>0</v>
      </c>
      <c r="S88" s="63"/>
      <c r="T88" s="63"/>
      <c r="U88" s="63"/>
      <c r="V88" s="63"/>
      <c r="W88" s="94">
        <f t="shared" si="8"/>
        <v>0</v>
      </c>
      <c r="X88" s="69">
        <f t="shared" si="9"/>
        <v>1</v>
      </c>
    </row>
    <row r="89" spans="1:24">
      <c r="A89" s="34">
        <v>85</v>
      </c>
      <c r="B89" s="34">
        <f>Rangliste!C89</f>
        <v>0</v>
      </c>
      <c r="C89" s="34">
        <f>Rangliste!D89</f>
        <v>0</v>
      </c>
      <c r="D89" s="63"/>
      <c r="E89" s="63"/>
      <c r="F89" s="63"/>
      <c r="G89" s="63"/>
      <c r="H89" s="94">
        <f t="shared" si="5"/>
        <v>0</v>
      </c>
      <c r="I89" s="63"/>
      <c r="J89" s="63"/>
      <c r="K89" s="63"/>
      <c r="L89" s="63"/>
      <c r="M89" s="94">
        <f t="shared" si="6"/>
        <v>0</v>
      </c>
      <c r="N89" s="63"/>
      <c r="O89" s="63"/>
      <c r="P89" s="63"/>
      <c r="Q89" s="63"/>
      <c r="R89" s="94">
        <f t="shared" si="7"/>
        <v>0</v>
      </c>
      <c r="S89" s="63"/>
      <c r="T89" s="63"/>
      <c r="U89" s="63"/>
      <c r="V89" s="63"/>
      <c r="W89" s="94">
        <f t="shared" si="8"/>
        <v>0</v>
      </c>
      <c r="X89" s="69">
        <f t="shared" si="9"/>
        <v>1</v>
      </c>
    </row>
    <row r="90" spans="1:24">
      <c r="A90" s="34">
        <v>86</v>
      </c>
      <c r="B90" s="34">
        <f>Rangliste!C90</f>
        <v>0</v>
      </c>
      <c r="C90" s="34">
        <f>Rangliste!D90</f>
        <v>0</v>
      </c>
      <c r="D90" s="63"/>
      <c r="E90" s="63"/>
      <c r="F90" s="63"/>
      <c r="G90" s="63"/>
      <c r="H90" s="94">
        <f t="shared" si="5"/>
        <v>0</v>
      </c>
      <c r="I90" s="63"/>
      <c r="J90" s="63"/>
      <c r="K90" s="63"/>
      <c r="L90" s="63"/>
      <c r="M90" s="94">
        <f t="shared" si="6"/>
        <v>0</v>
      </c>
      <c r="N90" s="63"/>
      <c r="O90" s="63"/>
      <c r="P90" s="63"/>
      <c r="Q90" s="63"/>
      <c r="R90" s="94">
        <f t="shared" si="7"/>
        <v>0</v>
      </c>
      <c r="S90" s="63"/>
      <c r="T90" s="63"/>
      <c r="U90" s="63"/>
      <c r="V90" s="63"/>
      <c r="W90" s="94">
        <f t="shared" si="8"/>
        <v>0</v>
      </c>
      <c r="X90" s="69">
        <f t="shared" si="9"/>
        <v>1</v>
      </c>
    </row>
    <row r="91" spans="1:24">
      <c r="A91" s="34">
        <v>87</v>
      </c>
      <c r="B91" s="34">
        <f>Rangliste!C91</f>
        <v>0</v>
      </c>
      <c r="C91" s="34">
        <f>Rangliste!D91</f>
        <v>0</v>
      </c>
      <c r="D91" s="63"/>
      <c r="E91" s="63"/>
      <c r="F91" s="63"/>
      <c r="G91" s="63"/>
      <c r="H91" s="94">
        <f t="shared" si="5"/>
        <v>0</v>
      </c>
      <c r="I91" s="63"/>
      <c r="J91" s="63"/>
      <c r="K91" s="63"/>
      <c r="L91" s="63"/>
      <c r="M91" s="94">
        <f t="shared" si="6"/>
        <v>0</v>
      </c>
      <c r="N91" s="63"/>
      <c r="O91" s="63"/>
      <c r="P91" s="63"/>
      <c r="Q91" s="63"/>
      <c r="R91" s="94">
        <f t="shared" si="7"/>
        <v>0</v>
      </c>
      <c r="S91" s="63"/>
      <c r="T91" s="63"/>
      <c r="U91" s="63"/>
      <c r="V91" s="63"/>
      <c r="W91" s="94">
        <f t="shared" si="8"/>
        <v>0</v>
      </c>
      <c r="X91" s="69">
        <f t="shared" si="9"/>
        <v>1</v>
      </c>
    </row>
    <row r="92" spans="1:24">
      <c r="A92" s="34">
        <v>88</v>
      </c>
      <c r="B92" s="34">
        <f>Rangliste!C92</f>
        <v>0</v>
      </c>
      <c r="C92" s="34">
        <f>Rangliste!D92</f>
        <v>0</v>
      </c>
      <c r="D92" s="63"/>
      <c r="E92" s="63"/>
      <c r="F92" s="63"/>
      <c r="G92" s="63"/>
      <c r="H92" s="94">
        <f t="shared" si="5"/>
        <v>0</v>
      </c>
      <c r="I92" s="63"/>
      <c r="J92" s="63"/>
      <c r="K92" s="63"/>
      <c r="L92" s="63"/>
      <c r="M92" s="94">
        <f t="shared" si="6"/>
        <v>0</v>
      </c>
      <c r="N92" s="63"/>
      <c r="O92" s="63"/>
      <c r="P92" s="63"/>
      <c r="Q92" s="63"/>
      <c r="R92" s="94">
        <f t="shared" si="7"/>
        <v>0</v>
      </c>
      <c r="S92" s="63"/>
      <c r="T92" s="63"/>
      <c r="U92" s="63"/>
      <c r="V92" s="63"/>
      <c r="W92" s="94">
        <f t="shared" si="8"/>
        <v>0</v>
      </c>
      <c r="X92" s="69">
        <f t="shared" si="9"/>
        <v>1</v>
      </c>
    </row>
    <row r="93" spans="1:24">
      <c r="A93" s="34">
        <v>89</v>
      </c>
      <c r="B93" s="34">
        <f>Rangliste!C93</f>
        <v>0</v>
      </c>
      <c r="C93" s="34">
        <f>Rangliste!D93</f>
        <v>0</v>
      </c>
      <c r="D93" s="63"/>
      <c r="E93" s="63"/>
      <c r="F93" s="63"/>
      <c r="G93" s="63"/>
      <c r="H93" s="94">
        <f t="shared" si="5"/>
        <v>0</v>
      </c>
      <c r="I93" s="63"/>
      <c r="J93" s="63"/>
      <c r="K93" s="63"/>
      <c r="L93" s="63"/>
      <c r="M93" s="94">
        <f t="shared" si="6"/>
        <v>0</v>
      </c>
      <c r="N93" s="63"/>
      <c r="O93" s="63"/>
      <c r="P93" s="63"/>
      <c r="Q93" s="63"/>
      <c r="R93" s="94">
        <f t="shared" si="7"/>
        <v>0</v>
      </c>
      <c r="S93" s="63"/>
      <c r="T93" s="63"/>
      <c r="U93" s="63"/>
      <c r="V93" s="63"/>
      <c r="W93" s="94">
        <f t="shared" si="8"/>
        <v>0</v>
      </c>
      <c r="X93" s="69">
        <f t="shared" si="9"/>
        <v>1</v>
      </c>
    </row>
    <row r="94" spans="1:24">
      <c r="A94" s="34">
        <v>90</v>
      </c>
      <c r="B94" s="34">
        <f>Rangliste!C94</f>
        <v>0</v>
      </c>
      <c r="C94" s="34">
        <f>Rangliste!D94</f>
        <v>0</v>
      </c>
      <c r="D94" s="63"/>
      <c r="E94" s="63"/>
      <c r="F94" s="63"/>
      <c r="G94" s="63"/>
      <c r="H94" s="94">
        <f t="shared" si="5"/>
        <v>0</v>
      </c>
      <c r="I94" s="63"/>
      <c r="J94" s="63"/>
      <c r="K94" s="63"/>
      <c r="L94" s="63"/>
      <c r="M94" s="94">
        <f t="shared" si="6"/>
        <v>0</v>
      </c>
      <c r="N94" s="63"/>
      <c r="O94" s="63"/>
      <c r="P94" s="63"/>
      <c r="Q94" s="63"/>
      <c r="R94" s="94">
        <f t="shared" si="7"/>
        <v>0</v>
      </c>
      <c r="S94" s="63"/>
      <c r="T94" s="63"/>
      <c r="U94" s="63"/>
      <c r="V94" s="63"/>
      <c r="W94" s="94">
        <f t="shared" si="8"/>
        <v>0</v>
      </c>
      <c r="X94" s="69">
        <f t="shared" si="9"/>
        <v>1</v>
      </c>
    </row>
    <row r="95" spans="1:24">
      <c r="A95" s="34">
        <v>91</v>
      </c>
      <c r="B95" s="34">
        <f>Rangliste!C95</f>
        <v>0</v>
      </c>
      <c r="C95" s="34">
        <f>Rangliste!D95</f>
        <v>0</v>
      </c>
      <c r="D95" s="63"/>
      <c r="E95" s="63"/>
      <c r="F95" s="63"/>
      <c r="G95" s="63"/>
      <c r="H95" s="94">
        <f t="shared" si="5"/>
        <v>0</v>
      </c>
      <c r="I95" s="63"/>
      <c r="J95" s="63"/>
      <c r="K95" s="63"/>
      <c r="L95" s="63"/>
      <c r="M95" s="94">
        <f t="shared" si="6"/>
        <v>0</v>
      </c>
      <c r="N95" s="63"/>
      <c r="O95" s="63"/>
      <c r="P95" s="63"/>
      <c r="Q95" s="63"/>
      <c r="R95" s="94">
        <f t="shared" si="7"/>
        <v>0</v>
      </c>
      <c r="S95" s="63"/>
      <c r="T95" s="63"/>
      <c r="U95" s="63"/>
      <c r="V95" s="63"/>
      <c r="W95" s="94">
        <f t="shared" si="8"/>
        <v>0</v>
      </c>
      <c r="X95" s="69">
        <f t="shared" si="9"/>
        <v>1</v>
      </c>
    </row>
    <row r="96" spans="1:24">
      <c r="A96" s="34">
        <v>92</v>
      </c>
      <c r="B96" s="34">
        <f>Rangliste!C96</f>
        <v>0</v>
      </c>
      <c r="C96" s="34">
        <f>Rangliste!D96</f>
        <v>0</v>
      </c>
      <c r="D96" s="63"/>
      <c r="E96" s="63"/>
      <c r="F96" s="63"/>
      <c r="G96" s="63"/>
      <c r="H96" s="94">
        <f t="shared" si="5"/>
        <v>0</v>
      </c>
      <c r="I96" s="63"/>
      <c r="J96" s="63"/>
      <c r="K96" s="63"/>
      <c r="L96" s="63"/>
      <c r="M96" s="94">
        <f t="shared" si="6"/>
        <v>0</v>
      </c>
      <c r="N96" s="63"/>
      <c r="O96" s="63"/>
      <c r="P96" s="63"/>
      <c r="Q96" s="63"/>
      <c r="R96" s="94">
        <f t="shared" si="7"/>
        <v>0</v>
      </c>
      <c r="S96" s="63"/>
      <c r="T96" s="63"/>
      <c r="U96" s="63"/>
      <c r="V96" s="63"/>
      <c r="W96" s="94">
        <f t="shared" si="8"/>
        <v>0</v>
      </c>
      <c r="X96" s="69">
        <f t="shared" si="9"/>
        <v>1</v>
      </c>
    </row>
    <row r="97" spans="1:24">
      <c r="A97" s="34">
        <v>93</v>
      </c>
      <c r="B97" s="34">
        <f>Rangliste!C97</f>
        <v>0</v>
      </c>
      <c r="C97" s="34">
        <f>Rangliste!D97</f>
        <v>0</v>
      </c>
      <c r="D97" s="63"/>
      <c r="E97" s="63"/>
      <c r="F97" s="63"/>
      <c r="G97" s="63"/>
      <c r="H97" s="94">
        <f t="shared" si="5"/>
        <v>0</v>
      </c>
      <c r="I97" s="63"/>
      <c r="J97" s="63"/>
      <c r="K97" s="63"/>
      <c r="L97" s="63"/>
      <c r="M97" s="94">
        <f t="shared" si="6"/>
        <v>0</v>
      </c>
      <c r="N97" s="63"/>
      <c r="O97" s="63"/>
      <c r="P97" s="63"/>
      <c r="Q97" s="63"/>
      <c r="R97" s="94">
        <f t="shared" si="7"/>
        <v>0</v>
      </c>
      <c r="S97" s="63"/>
      <c r="T97" s="63"/>
      <c r="U97" s="63"/>
      <c r="V97" s="63"/>
      <c r="W97" s="94">
        <f t="shared" si="8"/>
        <v>0</v>
      </c>
      <c r="X97" s="69">
        <f t="shared" si="9"/>
        <v>1</v>
      </c>
    </row>
    <row r="98" spans="1:24">
      <c r="A98" s="34">
        <v>94</v>
      </c>
      <c r="B98" s="34">
        <f>Rangliste!C98</f>
        <v>0</v>
      </c>
      <c r="C98" s="34">
        <f>Rangliste!D98</f>
        <v>0</v>
      </c>
      <c r="D98" s="63"/>
      <c r="E98" s="63"/>
      <c r="F98" s="63"/>
      <c r="G98" s="63"/>
      <c r="H98" s="94">
        <f t="shared" si="5"/>
        <v>0</v>
      </c>
      <c r="I98" s="63"/>
      <c r="J98" s="63"/>
      <c r="K98" s="63"/>
      <c r="L98" s="63"/>
      <c r="M98" s="94">
        <f t="shared" si="6"/>
        <v>0</v>
      </c>
      <c r="N98" s="63"/>
      <c r="O98" s="63"/>
      <c r="P98" s="63"/>
      <c r="Q98" s="63"/>
      <c r="R98" s="94">
        <f t="shared" si="7"/>
        <v>0</v>
      </c>
      <c r="S98" s="63"/>
      <c r="T98" s="63"/>
      <c r="U98" s="63"/>
      <c r="V98" s="63"/>
      <c r="W98" s="94">
        <f t="shared" si="8"/>
        <v>0</v>
      </c>
      <c r="X98" s="69">
        <f t="shared" si="9"/>
        <v>1</v>
      </c>
    </row>
    <row r="99" spans="1:24">
      <c r="A99" s="34">
        <v>95</v>
      </c>
      <c r="B99" s="34">
        <f>Rangliste!C99</f>
        <v>0</v>
      </c>
      <c r="C99" s="34">
        <f>Rangliste!D99</f>
        <v>0</v>
      </c>
      <c r="D99" s="63"/>
      <c r="E99" s="63"/>
      <c r="F99" s="63"/>
      <c r="G99" s="63"/>
      <c r="H99" s="94">
        <f t="shared" si="5"/>
        <v>0</v>
      </c>
      <c r="I99" s="63"/>
      <c r="J99" s="63"/>
      <c r="K99" s="63"/>
      <c r="L99" s="63"/>
      <c r="M99" s="94">
        <f t="shared" si="6"/>
        <v>0</v>
      </c>
      <c r="N99" s="63"/>
      <c r="O99" s="63"/>
      <c r="P99" s="63"/>
      <c r="Q99" s="63"/>
      <c r="R99" s="94">
        <f t="shared" si="7"/>
        <v>0</v>
      </c>
      <c r="S99" s="63"/>
      <c r="T99" s="63"/>
      <c r="U99" s="63"/>
      <c r="V99" s="63"/>
      <c r="W99" s="94">
        <f t="shared" si="8"/>
        <v>0</v>
      </c>
      <c r="X99" s="69">
        <f t="shared" si="9"/>
        <v>1</v>
      </c>
    </row>
    <row r="100" spans="1:24">
      <c r="A100" s="34">
        <v>96</v>
      </c>
      <c r="B100" s="34">
        <f>Rangliste!C100</f>
        <v>0</v>
      </c>
      <c r="C100" s="34">
        <f>Rangliste!D100</f>
        <v>0</v>
      </c>
      <c r="D100" s="63"/>
      <c r="E100" s="63"/>
      <c r="F100" s="63"/>
      <c r="G100" s="63"/>
      <c r="H100" s="94">
        <f t="shared" si="5"/>
        <v>0</v>
      </c>
      <c r="I100" s="63"/>
      <c r="J100" s="63"/>
      <c r="K100" s="63"/>
      <c r="L100" s="63"/>
      <c r="M100" s="94">
        <f t="shared" si="6"/>
        <v>0</v>
      </c>
      <c r="N100" s="63"/>
      <c r="O100" s="63"/>
      <c r="P100" s="63"/>
      <c r="Q100" s="63"/>
      <c r="R100" s="94">
        <f t="shared" si="7"/>
        <v>0</v>
      </c>
      <c r="S100" s="63"/>
      <c r="T100" s="63"/>
      <c r="U100" s="63"/>
      <c r="V100" s="63"/>
      <c r="W100" s="94">
        <f t="shared" si="8"/>
        <v>0</v>
      </c>
      <c r="X100" s="69">
        <f t="shared" si="9"/>
        <v>1</v>
      </c>
    </row>
    <row r="101" spans="1:24">
      <c r="A101" s="34">
        <v>97</v>
      </c>
      <c r="B101" s="34">
        <f>Rangliste!C101</f>
        <v>0</v>
      </c>
      <c r="C101" s="34">
        <f>Rangliste!D101</f>
        <v>0</v>
      </c>
      <c r="D101" s="63"/>
      <c r="E101" s="63"/>
      <c r="F101" s="63"/>
      <c r="G101" s="63"/>
      <c r="H101" s="94">
        <f t="shared" si="5"/>
        <v>0</v>
      </c>
      <c r="I101" s="63"/>
      <c r="J101" s="63"/>
      <c r="K101" s="63"/>
      <c r="L101" s="63"/>
      <c r="M101" s="94">
        <f t="shared" si="6"/>
        <v>0</v>
      </c>
      <c r="N101" s="63"/>
      <c r="O101" s="63"/>
      <c r="P101" s="63"/>
      <c r="Q101" s="63"/>
      <c r="R101" s="94">
        <f t="shared" si="7"/>
        <v>0</v>
      </c>
      <c r="S101" s="63"/>
      <c r="T101" s="63"/>
      <c r="U101" s="63"/>
      <c r="V101" s="63"/>
      <c r="W101" s="94">
        <f t="shared" si="8"/>
        <v>0</v>
      </c>
      <c r="X101" s="69">
        <f t="shared" si="9"/>
        <v>1</v>
      </c>
    </row>
    <row r="102" spans="1:24">
      <c r="A102" s="34">
        <v>98</v>
      </c>
      <c r="B102" s="34">
        <f>Rangliste!C102</f>
        <v>0</v>
      </c>
      <c r="C102" s="34">
        <f>Rangliste!D102</f>
        <v>0</v>
      </c>
      <c r="D102" s="63"/>
      <c r="E102" s="63"/>
      <c r="F102" s="63"/>
      <c r="G102" s="63"/>
      <c r="H102" s="94">
        <f t="shared" si="5"/>
        <v>0</v>
      </c>
      <c r="I102" s="63"/>
      <c r="J102" s="63"/>
      <c r="K102" s="63"/>
      <c r="L102" s="63"/>
      <c r="M102" s="94">
        <f t="shared" si="6"/>
        <v>0</v>
      </c>
      <c r="N102" s="63"/>
      <c r="O102" s="63"/>
      <c r="P102" s="63"/>
      <c r="Q102" s="63"/>
      <c r="R102" s="94">
        <f t="shared" si="7"/>
        <v>0</v>
      </c>
      <c r="S102" s="63"/>
      <c r="T102" s="63"/>
      <c r="U102" s="63"/>
      <c r="V102" s="63"/>
      <c r="W102" s="94">
        <f t="shared" si="8"/>
        <v>0</v>
      </c>
      <c r="X102" s="69">
        <f t="shared" si="9"/>
        <v>1</v>
      </c>
    </row>
    <row r="103" spans="1:24">
      <c r="A103" s="34">
        <v>99</v>
      </c>
      <c r="B103" s="34">
        <f>Rangliste!C103</f>
        <v>0</v>
      </c>
      <c r="C103" s="34">
        <f>Rangliste!D103</f>
        <v>0</v>
      </c>
      <c r="D103" s="63"/>
      <c r="E103" s="63"/>
      <c r="F103" s="63"/>
      <c r="G103" s="63"/>
      <c r="H103" s="94">
        <f t="shared" si="5"/>
        <v>0</v>
      </c>
      <c r="I103" s="63"/>
      <c r="J103" s="63"/>
      <c r="K103" s="63"/>
      <c r="L103" s="63"/>
      <c r="M103" s="94">
        <f t="shared" si="6"/>
        <v>0</v>
      </c>
      <c r="N103" s="63"/>
      <c r="O103" s="63"/>
      <c r="P103" s="63"/>
      <c r="Q103" s="63"/>
      <c r="R103" s="94">
        <f t="shared" si="7"/>
        <v>0</v>
      </c>
      <c r="S103" s="63"/>
      <c r="T103" s="63"/>
      <c r="U103" s="63"/>
      <c r="V103" s="63"/>
      <c r="W103" s="94">
        <f t="shared" si="8"/>
        <v>0</v>
      </c>
      <c r="X103" s="69">
        <f t="shared" si="9"/>
        <v>1</v>
      </c>
    </row>
    <row r="104" spans="1:24">
      <c r="A104" s="34">
        <v>100</v>
      </c>
      <c r="B104" s="34">
        <f>Rangliste!C104</f>
        <v>0</v>
      </c>
      <c r="C104" s="34">
        <f>Rangliste!D104</f>
        <v>0</v>
      </c>
      <c r="D104" s="63"/>
      <c r="E104" s="63"/>
      <c r="F104" s="63"/>
      <c r="G104" s="63"/>
      <c r="H104" s="94">
        <f t="shared" si="5"/>
        <v>0</v>
      </c>
      <c r="I104" s="63"/>
      <c r="J104" s="63"/>
      <c r="K104" s="63"/>
      <c r="L104" s="63"/>
      <c r="M104" s="94">
        <f t="shared" si="6"/>
        <v>0</v>
      </c>
      <c r="N104" s="63"/>
      <c r="O104" s="63"/>
      <c r="P104" s="63"/>
      <c r="Q104" s="63"/>
      <c r="R104" s="94">
        <f t="shared" si="7"/>
        <v>0</v>
      </c>
      <c r="S104" s="63"/>
      <c r="T104" s="63"/>
      <c r="U104" s="63"/>
      <c r="V104" s="63"/>
      <c r="W104" s="94">
        <f t="shared" si="8"/>
        <v>0</v>
      </c>
      <c r="X104" s="69">
        <f t="shared" si="9"/>
        <v>1</v>
      </c>
    </row>
    <row r="105" spans="1:24">
      <c r="A105" s="34">
        <v>101</v>
      </c>
      <c r="B105" s="34">
        <f>Rangliste!C105</f>
        <v>0</v>
      </c>
      <c r="C105" s="34">
        <f>Rangliste!D105</f>
        <v>0</v>
      </c>
      <c r="D105" s="63"/>
      <c r="E105" s="63"/>
      <c r="F105" s="63"/>
      <c r="G105" s="63"/>
      <c r="H105" s="94">
        <f t="shared" si="5"/>
        <v>0</v>
      </c>
      <c r="I105" s="63"/>
      <c r="J105" s="63"/>
      <c r="K105" s="63"/>
      <c r="L105" s="63"/>
      <c r="M105" s="94">
        <f t="shared" si="6"/>
        <v>0</v>
      </c>
      <c r="N105" s="63"/>
      <c r="O105" s="63"/>
      <c r="P105" s="63"/>
      <c r="Q105" s="63"/>
      <c r="R105" s="94">
        <f t="shared" si="7"/>
        <v>0</v>
      </c>
      <c r="S105" s="63"/>
      <c r="T105" s="63"/>
      <c r="U105" s="63"/>
      <c r="V105" s="63"/>
      <c r="W105" s="94">
        <f t="shared" si="8"/>
        <v>0</v>
      </c>
      <c r="X105" s="69">
        <f t="shared" si="9"/>
        <v>1</v>
      </c>
    </row>
    <row r="106" spans="1:24">
      <c r="A106" s="34">
        <v>102</v>
      </c>
      <c r="B106" s="34">
        <f>Rangliste!C106</f>
        <v>0</v>
      </c>
      <c r="C106" s="34">
        <f>Rangliste!D106</f>
        <v>0</v>
      </c>
      <c r="D106" s="63"/>
      <c r="E106" s="63"/>
      <c r="F106" s="63"/>
      <c r="G106" s="63"/>
      <c r="H106" s="94">
        <f t="shared" si="5"/>
        <v>0</v>
      </c>
      <c r="I106" s="63"/>
      <c r="J106" s="63"/>
      <c r="K106" s="63"/>
      <c r="L106" s="63"/>
      <c r="M106" s="94">
        <f t="shared" si="6"/>
        <v>0</v>
      </c>
      <c r="N106" s="63"/>
      <c r="O106" s="63"/>
      <c r="P106" s="63"/>
      <c r="Q106" s="63"/>
      <c r="R106" s="94">
        <f t="shared" si="7"/>
        <v>0</v>
      </c>
      <c r="S106" s="63"/>
      <c r="T106" s="63"/>
      <c r="U106" s="63"/>
      <c r="V106" s="63"/>
      <c r="W106" s="94">
        <f t="shared" si="8"/>
        <v>0</v>
      </c>
      <c r="X106" s="69">
        <f t="shared" si="9"/>
        <v>1</v>
      </c>
    </row>
    <row r="107" spans="1:24">
      <c r="A107" s="34">
        <v>103</v>
      </c>
      <c r="B107" s="34">
        <f>Rangliste!C107</f>
        <v>0</v>
      </c>
      <c r="C107" s="34">
        <f>Rangliste!D107</f>
        <v>0</v>
      </c>
      <c r="D107" s="63"/>
      <c r="E107" s="63"/>
      <c r="F107" s="63"/>
      <c r="G107" s="63"/>
      <c r="H107" s="94">
        <f t="shared" si="5"/>
        <v>0</v>
      </c>
      <c r="I107" s="63"/>
      <c r="J107" s="63"/>
      <c r="K107" s="63"/>
      <c r="L107" s="63"/>
      <c r="M107" s="94">
        <f t="shared" si="6"/>
        <v>0</v>
      </c>
      <c r="N107" s="63"/>
      <c r="O107" s="63"/>
      <c r="P107" s="63"/>
      <c r="Q107" s="63"/>
      <c r="R107" s="94">
        <f t="shared" si="7"/>
        <v>0</v>
      </c>
      <c r="S107" s="63"/>
      <c r="T107" s="63"/>
      <c r="U107" s="63"/>
      <c r="V107" s="63"/>
      <c r="W107" s="94">
        <f t="shared" si="8"/>
        <v>0</v>
      </c>
      <c r="X107" s="69">
        <f t="shared" si="9"/>
        <v>1</v>
      </c>
    </row>
    <row r="108" spans="1:24">
      <c r="A108" s="34">
        <v>104</v>
      </c>
      <c r="B108" s="34">
        <f>Rangliste!C108</f>
        <v>0</v>
      </c>
      <c r="C108" s="34">
        <f>Rangliste!D108</f>
        <v>0</v>
      </c>
      <c r="D108" s="63"/>
      <c r="E108" s="63"/>
      <c r="F108" s="63"/>
      <c r="G108" s="63"/>
      <c r="H108" s="94">
        <f t="shared" si="5"/>
        <v>0</v>
      </c>
      <c r="I108" s="63"/>
      <c r="J108" s="63"/>
      <c r="K108" s="63"/>
      <c r="L108" s="63"/>
      <c r="M108" s="94">
        <f t="shared" si="6"/>
        <v>0</v>
      </c>
      <c r="N108" s="63"/>
      <c r="O108" s="63"/>
      <c r="P108" s="63"/>
      <c r="Q108" s="63"/>
      <c r="R108" s="94">
        <f t="shared" si="7"/>
        <v>0</v>
      </c>
      <c r="S108" s="63"/>
      <c r="T108" s="63"/>
      <c r="U108" s="63"/>
      <c r="V108" s="63"/>
      <c r="W108" s="94">
        <f t="shared" si="8"/>
        <v>0</v>
      </c>
      <c r="X108" s="69">
        <f t="shared" si="9"/>
        <v>1</v>
      </c>
    </row>
    <row r="109" spans="1:24">
      <c r="A109" s="34">
        <v>105</v>
      </c>
      <c r="B109" s="34">
        <f>Rangliste!C109</f>
        <v>0</v>
      </c>
      <c r="C109" s="34">
        <f>Rangliste!D109</f>
        <v>0</v>
      </c>
      <c r="D109" s="63"/>
      <c r="E109" s="63"/>
      <c r="F109" s="63"/>
      <c r="G109" s="63"/>
      <c r="H109" s="94">
        <f t="shared" si="5"/>
        <v>0</v>
      </c>
      <c r="I109" s="63"/>
      <c r="J109" s="63"/>
      <c r="K109" s="63"/>
      <c r="L109" s="63"/>
      <c r="M109" s="94">
        <f t="shared" si="6"/>
        <v>0</v>
      </c>
      <c r="N109" s="63"/>
      <c r="O109" s="63"/>
      <c r="P109" s="63"/>
      <c r="Q109" s="63"/>
      <c r="R109" s="94">
        <f t="shared" si="7"/>
        <v>0</v>
      </c>
      <c r="S109" s="63"/>
      <c r="T109" s="63"/>
      <c r="U109" s="63"/>
      <c r="V109" s="63"/>
      <c r="W109" s="94">
        <f t="shared" si="8"/>
        <v>0</v>
      </c>
      <c r="X109" s="69">
        <f t="shared" si="9"/>
        <v>1</v>
      </c>
    </row>
    <row r="110" spans="1:24">
      <c r="A110" s="34">
        <v>106</v>
      </c>
      <c r="B110" s="34">
        <f>Rangliste!C110</f>
        <v>0</v>
      </c>
      <c r="C110" s="34">
        <f>Rangliste!D110</f>
        <v>0</v>
      </c>
      <c r="D110" s="63"/>
      <c r="E110" s="63"/>
      <c r="F110" s="63"/>
      <c r="G110" s="63"/>
      <c r="H110" s="94">
        <f t="shared" si="5"/>
        <v>0</v>
      </c>
      <c r="I110" s="63"/>
      <c r="J110" s="63"/>
      <c r="K110" s="63"/>
      <c r="L110" s="63"/>
      <c r="M110" s="94">
        <f t="shared" si="6"/>
        <v>0</v>
      </c>
      <c r="N110" s="63"/>
      <c r="O110" s="63"/>
      <c r="P110" s="63"/>
      <c r="Q110" s="63"/>
      <c r="R110" s="94">
        <f t="shared" si="7"/>
        <v>0</v>
      </c>
      <c r="S110" s="63"/>
      <c r="T110" s="63"/>
      <c r="U110" s="63"/>
      <c r="V110" s="63"/>
      <c r="W110" s="94">
        <f t="shared" si="8"/>
        <v>0</v>
      </c>
      <c r="X110" s="69">
        <f t="shared" si="9"/>
        <v>1</v>
      </c>
    </row>
    <row r="111" spans="1:24">
      <c r="A111" s="34">
        <v>107</v>
      </c>
      <c r="B111" s="34">
        <f>Rangliste!C111</f>
        <v>0</v>
      </c>
      <c r="C111" s="34">
        <f>Rangliste!D111</f>
        <v>0</v>
      </c>
      <c r="D111" s="63"/>
      <c r="E111" s="63"/>
      <c r="F111" s="63"/>
      <c r="G111" s="63"/>
      <c r="H111" s="94">
        <f t="shared" si="5"/>
        <v>0</v>
      </c>
      <c r="I111" s="63"/>
      <c r="J111" s="63"/>
      <c r="K111" s="63"/>
      <c r="L111" s="63"/>
      <c r="M111" s="94">
        <f t="shared" si="6"/>
        <v>0</v>
      </c>
      <c r="N111" s="63"/>
      <c r="O111" s="63"/>
      <c r="P111" s="63"/>
      <c r="Q111" s="63"/>
      <c r="R111" s="94">
        <f t="shared" si="7"/>
        <v>0</v>
      </c>
      <c r="S111" s="63"/>
      <c r="T111" s="63"/>
      <c r="U111" s="63"/>
      <c r="V111" s="63"/>
      <c r="W111" s="94">
        <f t="shared" si="8"/>
        <v>0</v>
      </c>
      <c r="X111" s="69">
        <f t="shared" si="9"/>
        <v>1</v>
      </c>
    </row>
    <row r="112" spans="1:24">
      <c r="A112" s="34">
        <v>108</v>
      </c>
      <c r="B112" s="34">
        <f>Rangliste!C112</f>
        <v>0</v>
      </c>
      <c r="C112" s="34">
        <f>Rangliste!D112</f>
        <v>0</v>
      </c>
      <c r="D112" s="63"/>
      <c r="E112" s="63"/>
      <c r="F112" s="63"/>
      <c r="G112" s="63"/>
      <c r="H112" s="94">
        <f t="shared" si="5"/>
        <v>0</v>
      </c>
      <c r="I112" s="63"/>
      <c r="J112" s="63"/>
      <c r="K112" s="63"/>
      <c r="L112" s="63"/>
      <c r="M112" s="94">
        <f t="shared" si="6"/>
        <v>0</v>
      </c>
      <c r="N112" s="63"/>
      <c r="O112" s="63"/>
      <c r="P112" s="63"/>
      <c r="Q112" s="63"/>
      <c r="R112" s="94">
        <f t="shared" si="7"/>
        <v>0</v>
      </c>
      <c r="S112" s="63"/>
      <c r="T112" s="63"/>
      <c r="U112" s="63"/>
      <c r="V112" s="63"/>
      <c r="W112" s="94">
        <f t="shared" si="8"/>
        <v>0</v>
      </c>
      <c r="X112" s="69">
        <f t="shared" si="9"/>
        <v>1</v>
      </c>
    </row>
    <row r="113" spans="1:24">
      <c r="A113" s="34">
        <v>109</v>
      </c>
      <c r="B113" s="34">
        <f>Rangliste!C113</f>
        <v>0</v>
      </c>
      <c r="C113" s="34">
        <f>Rangliste!D113</f>
        <v>0</v>
      </c>
      <c r="D113" s="63"/>
      <c r="E113" s="63"/>
      <c r="F113" s="63"/>
      <c r="G113" s="63"/>
      <c r="H113" s="94">
        <f t="shared" si="5"/>
        <v>0</v>
      </c>
      <c r="I113" s="63"/>
      <c r="J113" s="63"/>
      <c r="K113" s="63"/>
      <c r="L113" s="63"/>
      <c r="M113" s="94">
        <f t="shared" si="6"/>
        <v>0</v>
      </c>
      <c r="N113" s="63"/>
      <c r="O113" s="63"/>
      <c r="P113" s="63"/>
      <c r="Q113" s="63"/>
      <c r="R113" s="94">
        <f t="shared" si="7"/>
        <v>0</v>
      </c>
      <c r="S113" s="63"/>
      <c r="T113" s="63"/>
      <c r="U113" s="63"/>
      <c r="V113" s="63"/>
      <c r="W113" s="94">
        <f t="shared" si="8"/>
        <v>0</v>
      </c>
      <c r="X113" s="69">
        <f t="shared" si="9"/>
        <v>1</v>
      </c>
    </row>
    <row r="114" spans="1:24">
      <c r="A114" s="34">
        <v>110</v>
      </c>
      <c r="B114" s="34">
        <f>Rangliste!C114</f>
        <v>0</v>
      </c>
      <c r="C114" s="34">
        <f>Rangliste!D114</f>
        <v>0</v>
      </c>
      <c r="D114" s="63"/>
      <c r="E114" s="63"/>
      <c r="F114" s="63"/>
      <c r="G114" s="63"/>
      <c r="H114" s="94">
        <f t="shared" si="5"/>
        <v>0</v>
      </c>
      <c r="I114" s="63"/>
      <c r="J114" s="63"/>
      <c r="K114" s="63"/>
      <c r="L114" s="63"/>
      <c r="M114" s="94">
        <f t="shared" si="6"/>
        <v>0</v>
      </c>
      <c r="N114" s="63"/>
      <c r="O114" s="63"/>
      <c r="P114" s="63"/>
      <c r="Q114" s="63"/>
      <c r="R114" s="94">
        <f t="shared" si="7"/>
        <v>0</v>
      </c>
      <c r="S114" s="63"/>
      <c r="T114" s="63"/>
      <c r="U114" s="63"/>
      <c r="V114" s="63"/>
      <c r="W114" s="94">
        <f t="shared" si="8"/>
        <v>0</v>
      </c>
      <c r="X114" s="69">
        <f t="shared" si="9"/>
        <v>1</v>
      </c>
    </row>
    <row r="115" spans="1:24">
      <c r="A115" s="34">
        <v>111</v>
      </c>
      <c r="B115" s="34">
        <f>Rangliste!C115</f>
        <v>0</v>
      </c>
      <c r="C115" s="34">
        <f>Rangliste!D115</f>
        <v>0</v>
      </c>
      <c r="D115" s="63"/>
      <c r="E115" s="63"/>
      <c r="F115" s="63"/>
      <c r="G115" s="63"/>
      <c r="H115" s="94">
        <f t="shared" si="5"/>
        <v>0</v>
      </c>
      <c r="I115" s="63"/>
      <c r="J115" s="63"/>
      <c r="K115" s="63"/>
      <c r="L115" s="63"/>
      <c r="M115" s="94">
        <f t="shared" si="6"/>
        <v>0</v>
      </c>
      <c r="N115" s="63"/>
      <c r="O115" s="63"/>
      <c r="P115" s="63"/>
      <c r="Q115" s="63"/>
      <c r="R115" s="94">
        <f t="shared" si="7"/>
        <v>0</v>
      </c>
      <c r="S115" s="63"/>
      <c r="T115" s="63"/>
      <c r="U115" s="63"/>
      <c r="V115" s="63"/>
      <c r="W115" s="94">
        <f t="shared" si="8"/>
        <v>0</v>
      </c>
      <c r="X115" s="69">
        <f t="shared" si="9"/>
        <v>1</v>
      </c>
    </row>
    <row r="116" spans="1:24">
      <c r="A116" s="34">
        <v>112</v>
      </c>
      <c r="B116" s="34">
        <f>Rangliste!C116</f>
        <v>0</v>
      </c>
      <c r="C116" s="34">
        <f>Rangliste!D116</f>
        <v>0</v>
      </c>
      <c r="D116" s="63"/>
      <c r="E116" s="63"/>
      <c r="F116" s="63"/>
      <c r="G116" s="63"/>
      <c r="H116" s="94">
        <f t="shared" si="5"/>
        <v>0</v>
      </c>
      <c r="I116" s="63"/>
      <c r="J116" s="63"/>
      <c r="K116" s="63"/>
      <c r="L116" s="63"/>
      <c r="M116" s="94">
        <f t="shared" si="6"/>
        <v>0</v>
      </c>
      <c r="N116" s="63"/>
      <c r="O116" s="63"/>
      <c r="P116" s="63"/>
      <c r="Q116" s="63"/>
      <c r="R116" s="94">
        <f t="shared" si="7"/>
        <v>0</v>
      </c>
      <c r="S116" s="63"/>
      <c r="T116" s="63"/>
      <c r="U116" s="63"/>
      <c r="V116" s="63"/>
      <c r="W116" s="94">
        <f t="shared" si="8"/>
        <v>0</v>
      </c>
      <c r="X116" s="69">
        <f t="shared" si="9"/>
        <v>1</v>
      </c>
    </row>
    <row r="117" spans="1:24">
      <c r="A117" s="34">
        <v>113</v>
      </c>
      <c r="B117" s="34">
        <f>Rangliste!C117</f>
        <v>0</v>
      </c>
      <c r="C117" s="34">
        <f>Rangliste!D117</f>
        <v>0</v>
      </c>
      <c r="D117" s="63"/>
      <c r="E117" s="63"/>
      <c r="F117" s="63"/>
      <c r="G117" s="63"/>
      <c r="H117" s="94">
        <f t="shared" si="5"/>
        <v>0</v>
      </c>
      <c r="I117" s="63"/>
      <c r="J117" s="63"/>
      <c r="K117" s="63"/>
      <c r="L117" s="63"/>
      <c r="M117" s="94">
        <f t="shared" si="6"/>
        <v>0</v>
      </c>
      <c r="N117" s="63"/>
      <c r="O117" s="63"/>
      <c r="P117" s="63"/>
      <c r="Q117" s="63"/>
      <c r="R117" s="94">
        <f t="shared" si="7"/>
        <v>0</v>
      </c>
      <c r="S117" s="63"/>
      <c r="T117" s="63"/>
      <c r="U117" s="63"/>
      <c r="V117" s="63"/>
      <c r="W117" s="94">
        <f t="shared" si="8"/>
        <v>0</v>
      </c>
      <c r="X117" s="69">
        <f t="shared" si="9"/>
        <v>1</v>
      </c>
    </row>
    <row r="118" spans="1:24">
      <c r="A118" s="34">
        <v>114</v>
      </c>
      <c r="B118" s="34">
        <f>Rangliste!C118</f>
        <v>0</v>
      </c>
      <c r="C118" s="34">
        <f>Rangliste!D118</f>
        <v>0</v>
      </c>
      <c r="D118" s="63"/>
      <c r="E118" s="63"/>
      <c r="F118" s="63"/>
      <c r="G118" s="63"/>
      <c r="H118" s="94">
        <f t="shared" si="5"/>
        <v>0</v>
      </c>
      <c r="I118" s="63"/>
      <c r="J118" s="63"/>
      <c r="K118" s="63"/>
      <c r="L118" s="63"/>
      <c r="M118" s="94">
        <f t="shared" si="6"/>
        <v>0</v>
      </c>
      <c r="N118" s="63"/>
      <c r="O118" s="63"/>
      <c r="P118" s="63"/>
      <c r="Q118" s="63"/>
      <c r="R118" s="94">
        <f t="shared" si="7"/>
        <v>0</v>
      </c>
      <c r="S118" s="63"/>
      <c r="T118" s="63"/>
      <c r="U118" s="63"/>
      <c r="V118" s="63"/>
      <c r="W118" s="94">
        <f t="shared" si="8"/>
        <v>0</v>
      </c>
      <c r="X118" s="69">
        <f t="shared" si="9"/>
        <v>1</v>
      </c>
    </row>
    <row r="119" spans="1:24">
      <c r="A119" s="34">
        <v>115</v>
      </c>
      <c r="B119" s="34">
        <f>Rangliste!C119</f>
        <v>0</v>
      </c>
      <c r="C119" s="34">
        <f>Rangliste!D119</f>
        <v>0</v>
      </c>
      <c r="D119" s="63"/>
      <c r="E119" s="63"/>
      <c r="F119" s="63"/>
      <c r="G119" s="63"/>
      <c r="H119" s="94">
        <f t="shared" si="5"/>
        <v>0</v>
      </c>
      <c r="I119" s="63"/>
      <c r="J119" s="63"/>
      <c r="K119" s="63"/>
      <c r="L119" s="63"/>
      <c r="M119" s="94">
        <f t="shared" si="6"/>
        <v>0</v>
      </c>
      <c r="N119" s="63"/>
      <c r="O119" s="63"/>
      <c r="P119" s="63"/>
      <c r="Q119" s="63"/>
      <c r="R119" s="94">
        <f t="shared" si="7"/>
        <v>0</v>
      </c>
      <c r="S119" s="63"/>
      <c r="T119" s="63"/>
      <c r="U119" s="63"/>
      <c r="V119" s="63"/>
      <c r="W119" s="94">
        <f t="shared" si="8"/>
        <v>0</v>
      </c>
      <c r="X119" s="69">
        <f t="shared" si="9"/>
        <v>1</v>
      </c>
    </row>
    <row r="120" spans="1:24">
      <c r="A120" s="34">
        <v>116</v>
      </c>
      <c r="B120" s="34">
        <f>Rangliste!C120</f>
        <v>0</v>
      </c>
      <c r="C120" s="34">
        <f>Rangliste!D120</f>
        <v>0</v>
      </c>
      <c r="D120" s="63"/>
      <c r="E120" s="63"/>
      <c r="F120" s="63"/>
      <c r="G120" s="63"/>
      <c r="H120" s="94">
        <f t="shared" si="5"/>
        <v>0</v>
      </c>
      <c r="I120" s="63"/>
      <c r="J120" s="63"/>
      <c r="K120" s="63"/>
      <c r="L120" s="63"/>
      <c r="M120" s="94">
        <f t="shared" si="6"/>
        <v>0</v>
      </c>
      <c r="N120" s="63"/>
      <c r="O120" s="63"/>
      <c r="P120" s="63"/>
      <c r="Q120" s="63"/>
      <c r="R120" s="94">
        <f t="shared" si="7"/>
        <v>0</v>
      </c>
      <c r="S120" s="63"/>
      <c r="T120" s="63"/>
      <c r="U120" s="63"/>
      <c r="V120" s="63"/>
      <c r="W120" s="94">
        <f t="shared" si="8"/>
        <v>0</v>
      </c>
      <c r="X120" s="69">
        <f t="shared" si="9"/>
        <v>1</v>
      </c>
    </row>
    <row r="121" spans="1:24">
      <c r="A121" s="34">
        <v>117</v>
      </c>
      <c r="B121" s="34">
        <f>Rangliste!C121</f>
        <v>0</v>
      </c>
      <c r="C121" s="34">
        <f>Rangliste!D121</f>
        <v>0</v>
      </c>
      <c r="D121" s="63"/>
      <c r="E121" s="63"/>
      <c r="F121" s="63"/>
      <c r="G121" s="63"/>
      <c r="H121" s="94">
        <f t="shared" si="5"/>
        <v>0</v>
      </c>
      <c r="I121" s="63"/>
      <c r="J121" s="63"/>
      <c r="K121" s="63"/>
      <c r="L121" s="63"/>
      <c r="M121" s="94">
        <f t="shared" si="6"/>
        <v>0</v>
      </c>
      <c r="N121" s="63"/>
      <c r="O121" s="63"/>
      <c r="P121" s="63"/>
      <c r="Q121" s="63"/>
      <c r="R121" s="94">
        <f t="shared" si="7"/>
        <v>0</v>
      </c>
      <c r="S121" s="63"/>
      <c r="T121" s="63"/>
      <c r="U121" s="63"/>
      <c r="V121" s="63"/>
      <c r="W121" s="94">
        <f t="shared" si="8"/>
        <v>0</v>
      </c>
      <c r="X121" s="69">
        <f t="shared" si="9"/>
        <v>1</v>
      </c>
    </row>
    <row r="122" spans="1:24">
      <c r="A122" s="34">
        <v>118</v>
      </c>
      <c r="B122" s="34">
        <f>Rangliste!C122</f>
        <v>0</v>
      </c>
      <c r="C122" s="34">
        <f>Rangliste!D122</f>
        <v>0</v>
      </c>
      <c r="D122" s="63"/>
      <c r="E122" s="63"/>
      <c r="F122" s="63"/>
      <c r="G122" s="63"/>
      <c r="H122" s="94">
        <f t="shared" si="5"/>
        <v>0</v>
      </c>
      <c r="I122" s="63"/>
      <c r="J122" s="63"/>
      <c r="K122" s="63"/>
      <c r="L122" s="63"/>
      <c r="M122" s="94">
        <f t="shared" si="6"/>
        <v>0</v>
      </c>
      <c r="N122" s="63"/>
      <c r="O122" s="63"/>
      <c r="P122" s="63"/>
      <c r="Q122" s="63"/>
      <c r="R122" s="94">
        <f t="shared" si="7"/>
        <v>0</v>
      </c>
      <c r="S122" s="63"/>
      <c r="T122" s="63"/>
      <c r="U122" s="63"/>
      <c r="V122" s="63"/>
      <c r="W122" s="94">
        <f t="shared" si="8"/>
        <v>0</v>
      </c>
      <c r="X122" s="69">
        <f t="shared" si="9"/>
        <v>1</v>
      </c>
    </row>
    <row r="123" spans="1:24">
      <c r="A123" s="34">
        <v>119</v>
      </c>
      <c r="B123" s="34">
        <f>Rangliste!C123</f>
        <v>0</v>
      </c>
      <c r="C123" s="34">
        <f>Rangliste!D123</f>
        <v>0</v>
      </c>
      <c r="D123" s="63"/>
      <c r="E123" s="63"/>
      <c r="F123" s="63"/>
      <c r="G123" s="63"/>
      <c r="H123" s="94">
        <f t="shared" si="5"/>
        <v>0</v>
      </c>
      <c r="I123" s="63"/>
      <c r="J123" s="63"/>
      <c r="K123" s="63"/>
      <c r="L123" s="63"/>
      <c r="M123" s="94">
        <f t="shared" si="6"/>
        <v>0</v>
      </c>
      <c r="N123" s="63"/>
      <c r="O123" s="63"/>
      <c r="P123" s="63"/>
      <c r="Q123" s="63"/>
      <c r="R123" s="94">
        <f t="shared" si="7"/>
        <v>0</v>
      </c>
      <c r="S123" s="63"/>
      <c r="T123" s="63"/>
      <c r="U123" s="63"/>
      <c r="V123" s="63"/>
      <c r="W123" s="94">
        <f t="shared" si="8"/>
        <v>0</v>
      </c>
      <c r="X123" s="69">
        <f t="shared" si="9"/>
        <v>1</v>
      </c>
    </row>
    <row r="124" spans="1:24">
      <c r="A124" s="34">
        <v>120</v>
      </c>
      <c r="B124" s="34">
        <f>Rangliste!C124</f>
        <v>0</v>
      </c>
      <c r="C124" s="34">
        <f>Rangliste!D124</f>
        <v>0</v>
      </c>
      <c r="D124" s="63"/>
      <c r="E124" s="63"/>
      <c r="F124" s="63"/>
      <c r="G124" s="63"/>
      <c r="H124" s="94">
        <f t="shared" si="5"/>
        <v>0</v>
      </c>
      <c r="I124" s="63"/>
      <c r="J124" s="63"/>
      <c r="K124" s="63"/>
      <c r="L124" s="63"/>
      <c r="M124" s="94">
        <f t="shared" si="6"/>
        <v>0</v>
      </c>
      <c r="N124" s="63"/>
      <c r="O124" s="63"/>
      <c r="P124" s="63"/>
      <c r="Q124" s="63"/>
      <c r="R124" s="94">
        <f t="shared" si="7"/>
        <v>0</v>
      </c>
      <c r="S124" s="63"/>
      <c r="T124" s="63"/>
      <c r="U124" s="63"/>
      <c r="V124" s="63"/>
      <c r="W124" s="94">
        <f t="shared" si="8"/>
        <v>0</v>
      </c>
      <c r="X124" s="69">
        <f t="shared" si="9"/>
        <v>1</v>
      </c>
    </row>
    <row r="125" spans="1:24">
      <c r="A125" s="34">
        <v>121</v>
      </c>
      <c r="B125" s="34">
        <f>Rangliste!C125</f>
        <v>0</v>
      </c>
      <c r="C125" s="34">
        <f>Rangliste!D125</f>
        <v>0</v>
      </c>
      <c r="D125" s="63"/>
      <c r="E125" s="63"/>
      <c r="F125" s="63"/>
      <c r="G125" s="63"/>
      <c r="H125" s="94">
        <f t="shared" si="5"/>
        <v>0</v>
      </c>
      <c r="I125" s="63"/>
      <c r="J125" s="63"/>
      <c r="K125" s="63"/>
      <c r="L125" s="63"/>
      <c r="M125" s="94">
        <f t="shared" si="6"/>
        <v>0</v>
      </c>
      <c r="N125" s="63"/>
      <c r="O125" s="63"/>
      <c r="P125" s="63"/>
      <c r="Q125" s="63"/>
      <c r="R125" s="94">
        <f t="shared" si="7"/>
        <v>0</v>
      </c>
      <c r="S125" s="63"/>
      <c r="T125" s="63"/>
      <c r="U125" s="63"/>
      <c r="V125" s="63"/>
      <c r="W125" s="94">
        <f t="shared" si="8"/>
        <v>0</v>
      </c>
      <c r="X125" s="69">
        <f t="shared" si="9"/>
        <v>1</v>
      </c>
    </row>
    <row r="126" spans="1:24">
      <c r="A126" s="34">
        <v>122</v>
      </c>
      <c r="B126" s="34">
        <f>Rangliste!C126</f>
        <v>0</v>
      </c>
      <c r="C126" s="34">
        <f>Rangliste!D126</f>
        <v>0</v>
      </c>
      <c r="D126" s="63"/>
      <c r="E126" s="63"/>
      <c r="F126" s="63"/>
      <c r="G126" s="63"/>
      <c r="H126" s="94">
        <f t="shared" si="5"/>
        <v>0</v>
      </c>
      <c r="I126" s="63"/>
      <c r="J126" s="63"/>
      <c r="K126" s="63"/>
      <c r="L126" s="63"/>
      <c r="M126" s="94">
        <f t="shared" si="6"/>
        <v>0</v>
      </c>
      <c r="N126" s="63"/>
      <c r="O126" s="63"/>
      <c r="P126" s="63"/>
      <c r="Q126" s="63"/>
      <c r="R126" s="94">
        <f t="shared" si="7"/>
        <v>0</v>
      </c>
      <c r="S126" s="63"/>
      <c r="T126" s="63"/>
      <c r="U126" s="63"/>
      <c r="V126" s="63"/>
      <c r="W126" s="94">
        <f t="shared" si="8"/>
        <v>0</v>
      </c>
      <c r="X126" s="69">
        <f t="shared" si="9"/>
        <v>1</v>
      </c>
    </row>
    <row r="127" spans="1:24">
      <c r="A127" s="34">
        <v>123</v>
      </c>
      <c r="B127" s="34">
        <f>Rangliste!C127</f>
        <v>0</v>
      </c>
      <c r="C127" s="34">
        <f>Rangliste!D127</f>
        <v>0</v>
      </c>
      <c r="D127" s="63"/>
      <c r="E127" s="63"/>
      <c r="F127" s="63"/>
      <c r="G127" s="63"/>
      <c r="H127" s="94">
        <f t="shared" si="5"/>
        <v>0</v>
      </c>
      <c r="I127" s="63"/>
      <c r="J127" s="63"/>
      <c r="K127" s="63"/>
      <c r="L127" s="63"/>
      <c r="M127" s="94">
        <f t="shared" si="6"/>
        <v>0</v>
      </c>
      <c r="N127" s="63"/>
      <c r="O127" s="63"/>
      <c r="P127" s="63"/>
      <c r="Q127" s="63"/>
      <c r="R127" s="94">
        <f t="shared" si="7"/>
        <v>0</v>
      </c>
      <c r="S127" s="63"/>
      <c r="T127" s="63"/>
      <c r="U127" s="63"/>
      <c r="V127" s="63"/>
      <c r="W127" s="94">
        <f t="shared" si="8"/>
        <v>0</v>
      </c>
      <c r="X127" s="69">
        <f t="shared" si="9"/>
        <v>1</v>
      </c>
    </row>
    <row r="128" spans="1:24">
      <c r="A128" s="34">
        <v>124</v>
      </c>
      <c r="B128" s="34">
        <f>Rangliste!C128</f>
        <v>0</v>
      </c>
      <c r="C128" s="34">
        <f>Rangliste!D128</f>
        <v>0</v>
      </c>
      <c r="D128" s="63"/>
      <c r="E128" s="63"/>
      <c r="F128" s="63"/>
      <c r="G128" s="63"/>
      <c r="H128" s="94">
        <f t="shared" si="5"/>
        <v>0</v>
      </c>
      <c r="I128" s="63"/>
      <c r="J128" s="63"/>
      <c r="K128" s="63"/>
      <c r="L128" s="63"/>
      <c r="M128" s="94">
        <f t="shared" si="6"/>
        <v>0</v>
      </c>
      <c r="N128" s="63"/>
      <c r="O128" s="63"/>
      <c r="P128" s="63"/>
      <c r="Q128" s="63"/>
      <c r="R128" s="94">
        <f t="shared" si="7"/>
        <v>0</v>
      </c>
      <c r="S128" s="63"/>
      <c r="T128" s="63"/>
      <c r="U128" s="63"/>
      <c r="V128" s="63"/>
      <c r="W128" s="94">
        <f t="shared" si="8"/>
        <v>0</v>
      </c>
      <c r="X128" s="69">
        <f t="shared" si="9"/>
        <v>1</v>
      </c>
    </row>
    <row r="129" spans="1:24">
      <c r="A129" s="34">
        <v>125</v>
      </c>
      <c r="B129" s="34">
        <f>Rangliste!C129</f>
        <v>0</v>
      </c>
      <c r="C129" s="34">
        <f>Rangliste!D129</f>
        <v>0</v>
      </c>
      <c r="D129" s="63"/>
      <c r="E129" s="63"/>
      <c r="F129" s="63"/>
      <c r="G129" s="63"/>
      <c r="H129" s="94">
        <f t="shared" si="5"/>
        <v>0</v>
      </c>
      <c r="I129" s="63"/>
      <c r="J129" s="63"/>
      <c r="K129" s="63"/>
      <c r="L129" s="63"/>
      <c r="M129" s="94">
        <f t="shared" si="6"/>
        <v>0</v>
      </c>
      <c r="N129" s="63"/>
      <c r="O129" s="63"/>
      <c r="P129" s="63"/>
      <c r="Q129" s="63"/>
      <c r="R129" s="94">
        <f t="shared" si="7"/>
        <v>0</v>
      </c>
      <c r="S129" s="63"/>
      <c r="T129" s="63"/>
      <c r="U129" s="63"/>
      <c r="V129" s="63"/>
      <c r="W129" s="94">
        <f t="shared" si="8"/>
        <v>0</v>
      </c>
      <c r="X129" s="69">
        <f t="shared" si="9"/>
        <v>1</v>
      </c>
    </row>
    <row r="130" spans="1:24">
      <c r="A130" s="34">
        <v>126</v>
      </c>
      <c r="B130" s="34">
        <f>Rangliste!C130</f>
        <v>0</v>
      </c>
      <c r="C130" s="34">
        <f>Rangliste!D130</f>
        <v>0</v>
      </c>
      <c r="D130" s="63"/>
      <c r="E130" s="63"/>
      <c r="F130" s="63"/>
      <c r="G130" s="63"/>
      <c r="H130" s="94">
        <f t="shared" si="5"/>
        <v>0</v>
      </c>
      <c r="I130" s="63"/>
      <c r="J130" s="63"/>
      <c r="K130" s="63"/>
      <c r="L130" s="63"/>
      <c r="M130" s="94">
        <f t="shared" si="6"/>
        <v>0</v>
      </c>
      <c r="N130" s="63"/>
      <c r="O130" s="63"/>
      <c r="P130" s="63"/>
      <c r="Q130" s="63"/>
      <c r="R130" s="94">
        <f t="shared" si="7"/>
        <v>0</v>
      </c>
      <c r="S130" s="63"/>
      <c r="T130" s="63"/>
      <c r="U130" s="63"/>
      <c r="V130" s="63"/>
      <c r="W130" s="94">
        <f t="shared" si="8"/>
        <v>0</v>
      </c>
      <c r="X130" s="69">
        <f t="shared" si="9"/>
        <v>1</v>
      </c>
    </row>
    <row r="131" spans="1:24">
      <c r="A131" s="34">
        <v>127</v>
      </c>
      <c r="B131" s="34">
        <f>Rangliste!C131</f>
        <v>0</v>
      </c>
      <c r="C131" s="34">
        <f>Rangliste!D131</f>
        <v>0</v>
      </c>
      <c r="D131" s="63"/>
      <c r="E131" s="63"/>
      <c r="F131" s="63"/>
      <c r="G131" s="63"/>
      <c r="H131" s="94">
        <f t="shared" si="5"/>
        <v>0</v>
      </c>
      <c r="I131" s="63"/>
      <c r="J131" s="63"/>
      <c r="K131" s="63"/>
      <c r="L131" s="63"/>
      <c r="M131" s="94">
        <f t="shared" si="6"/>
        <v>0</v>
      </c>
      <c r="N131" s="63"/>
      <c r="O131" s="63"/>
      <c r="P131" s="63"/>
      <c r="Q131" s="63"/>
      <c r="R131" s="94">
        <f t="shared" si="7"/>
        <v>0</v>
      </c>
      <c r="S131" s="63"/>
      <c r="T131" s="63"/>
      <c r="U131" s="63"/>
      <c r="V131" s="63"/>
      <c r="W131" s="94">
        <f t="shared" si="8"/>
        <v>0</v>
      </c>
      <c r="X131" s="69">
        <f t="shared" si="9"/>
        <v>1</v>
      </c>
    </row>
    <row r="132" spans="1:24">
      <c r="A132" s="34">
        <v>128</v>
      </c>
      <c r="B132" s="34">
        <f>Rangliste!C132</f>
        <v>0</v>
      </c>
      <c r="C132" s="34">
        <f>Rangliste!D132</f>
        <v>0</v>
      </c>
      <c r="D132" s="63"/>
      <c r="E132" s="63"/>
      <c r="F132" s="63"/>
      <c r="G132" s="63"/>
      <c r="H132" s="94">
        <f t="shared" si="5"/>
        <v>0</v>
      </c>
      <c r="I132" s="63"/>
      <c r="J132" s="63"/>
      <c r="K132" s="63"/>
      <c r="L132" s="63"/>
      <c r="M132" s="94">
        <f t="shared" si="6"/>
        <v>0</v>
      </c>
      <c r="N132" s="63"/>
      <c r="O132" s="63"/>
      <c r="P132" s="63"/>
      <c r="Q132" s="63"/>
      <c r="R132" s="94">
        <f t="shared" si="7"/>
        <v>0</v>
      </c>
      <c r="S132" s="63"/>
      <c r="T132" s="63"/>
      <c r="U132" s="63"/>
      <c r="V132" s="63"/>
      <c r="W132" s="94">
        <f t="shared" si="8"/>
        <v>0</v>
      </c>
      <c r="X132" s="69">
        <f t="shared" si="9"/>
        <v>1</v>
      </c>
    </row>
    <row r="133" spans="1:24">
      <c r="A133" s="34">
        <v>129</v>
      </c>
      <c r="B133" s="34">
        <f>Rangliste!C133</f>
        <v>0</v>
      </c>
      <c r="C133" s="34">
        <f>Rangliste!D133</f>
        <v>0</v>
      </c>
      <c r="D133" s="63"/>
      <c r="E133" s="63"/>
      <c r="F133" s="63"/>
      <c r="G133" s="63"/>
      <c r="H133" s="94">
        <f t="shared" si="5"/>
        <v>0</v>
      </c>
      <c r="I133" s="63"/>
      <c r="J133" s="63"/>
      <c r="K133" s="63"/>
      <c r="L133" s="63"/>
      <c r="M133" s="94">
        <f t="shared" si="6"/>
        <v>0</v>
      </c>
      <c r="N133" s="63"/>
      <c r="O133" s="63"/>
      <c r="P133" s="63"/>
      <c r="Q133" s="63"/>
      <c r="R133" s="94">
        <f t="shared" si="7"/>
        <v>0</v>
      </c>
      <c r="S133" s="63"/>
      <c r="T133" s="63"/>
      <c r="U133" s="63"/>
      <c r="V133" s="63"/>
      <c r="W133" s="94">
        <f t="shared" si="8"/>
        <v>0</v>
      </c>
      <c r="X133" s="69">
        <f t="shared" si="9"/>
        <v>1</v>
      </c>
    </row>
    <row r="134" spans="1:24">
      <c r="A134" s="34">
        <v>130</v>
      </c>
      <c r="B134" s="34">
        <f>Rangliste!C134</f>
        <v>0</v>
      </c>
      <c r="C134" s="34">
        <f>Rangliste!D134</f>
        <v>0</v>
      </c>
      <c r="D134" s="63"/>
      <c r="E134" s="63"/>
      <c r="F134" s="63"/>
      <c r="G134" s="63"/>
      <c r="H134" s="94">
        <f t="shared" ref="H134:H172" si="10">IFERROR(AVERAGE(D134:G134),0)</f>
        <v>0</v>
      </c>
      <c r="I134" s="63"/>
      <c r="J134" s="63"/>
      <c r="K134" s="63"/>
      <c r="L134" s="63"/>
      <c r="M134" s="94">
        <f t="shared" ref="M134:M172" si="11">IFERROR(AVERAGE(I134:L134),0)</f>
        <v>0</v>
      </c>
      <c r="N134" s="63"/>
      <c r="O134" s="63"/>
      <c r="P134" s="63"/>
      <c r="Q134" s="63"/>
      <c r="R134" s="94">
        <f t="shared" ref="R134:R172" si="12">IFERROR(AVERAGE(N134:Q134),0)</f>
        <v>0</v>
      </c>
      <c r="S134" s="63"/>
      <c r="T134" s="63"/>
      <c r="U134" s="63"/>
      <c r="V134" s="63"/>
      <c r="W134" s="94">
        <f t="shared" ref="W134:W172" si="13">IFERROR(AVERAGE(S134:V134),0)</f>
        <v>0</v>
      </c>
      <c r="X134" s="69">
        <f t="shared" ref="X134:X172" si="14">IFERROR(SUM(H134,M134,R134,W134)/SUM((COUNTIF(H134,"&gt;0"))+(COUNTIF(M134,"&gt;0"))+(COUNTIF(R134,"&gt;0"))+(COUNTIF(W134,"&gt;0"))),1)</f>
        <v>1</v>
      </c>
    </row>
    <row r="135" spans="1:24">
      <c r="A135" s="34">
        <v>131</v>
      </c>
      <c r="B135" s="34">
        <f>Rangliste!C135</f>
        <v>0</v>
      </c>
      <c r="C135" s="34">
        <f>Rangliste!D135</f>
        <v>0</v>
      </c>
      <c r="D135" s="63"/>
      <c r="E135" s="63"/>
      <c r="F135" s="63"/>
      <c r="G135" s="63"/>
      <c r="H135" s="94">
        <f t="shared" si="10"/>
        <v>0</v>
      </c>
      <c r="I135" s="63"/>
      <c r="J135" s="63"/>
      <c r="K135" s="63"/>
      <c r="L135" s="63"/>
      <c r="M135" s="94">
        <f t="shared" si="11"/>
        <v>0</v>
      </c>
      <c r="N135" s="63"/>
      <c r="O135" s="63"/>
      <c r="P135" s="63"/>
      <c r="Q135" s="63"/>
      <c r="R135" s="94">
        <f t="shared" si="12"/>
        <v>0</v>
      </c>
      <c r="S135" s="63"/>
      <c r="T135" s="63"/>
      <c r="U135" s="63"/>
      <c r="V135" s="63"/>
      <c r="W135" s="94">
        <f t="shared" si="13"/>
        <v>0</v>
      </c>
      <c r="X135" s="69">
        <f t="shared" si="14"/>
        <v>1</v>
      </c>
    </row>
    <row r="136" spans="1:24">
      <c r="A136" s="34">
        <v>132</v>
      </c>
      <c r="B136" s="34">
        <f>Rangliste!C136</f>
        <v>0</v>
      </c>
      <c r="C136" s="34">
        <f>Rangliste!D136</f>
        <v>0</v>
      </c>
      <c r="D136" s="63"/>
      <c r="E136" s="63"/>
      <c r="F136" s="63"/>
      <c r="G136" s="63"/>
      <c r="H136" s="94">
        <f t="shared" si="10"/>
        <v>0</v>
      </c>
      <c r="I136" s="63"/>
      <c r="J136" s="63"/>
      <c r="K136" s="63"/>
      <c r="L136" s="63"/>
      <c r="M136" s="94">
        <f t="shared" si="11"/>
        <v>0</v>
      </c>
      <c r="N136" s="63"/>
      <c r="O136" s="63"/>
      <c r="P136" s="63"/>
      <c r="Q136" s="63"/>
      <c r="R136" s="94">
        <f t="shared" si="12"/>
        <v>0</v>
      </c>
      <c r="S136" s="63"/>
      <c r="T136" s="63"/>
      <c r="U136" s="63"/>
      <c r="V136" s="63"/>
      <c r="W136" s="94">
        <f t="shared" si="13"/>
        <v>0</v>
      </c>
      <c r="X136" s="69">
        <f t="shared" si="14"/>
        <v>1</v>
      </c>
    </row>
    <row r="137" spans="1:24">
      <c r="A137" s="34">
        <v>133</v>
      </c>
      <c r="B137" s="34">
        <f>Rangliste!C137</f>
        <v>0</v>
      </c>
      <c r="C137" s="34">
        <f>Rangliste!D137</f>
        <v>0</v>
      </c>
      <c r="D137" s="63"/>
      <c r="E137" s="63"/>
      <c r="F137" s="63"/>
      <c r="G137" s="63"/>
      <c r="H137" s="94">
        <f t="shared" si="10"/>
        <v>0</v>
      </c>
      <c r="I137" s="63"/>
      <c r="J137" s="63"/>
      <c r="K137" s="63"/>
      <c r="L137" s="63"/>
      <c r="M137" s="94">
        <f t="shared" si="11"/>
        <v>0</v>
      </c>
      <c r="N137" s="63"/>
      <c r="O137" s="63"/>
      <c r="P137" s="63"/>
      <c r="Q137" s="63"/>
      <c r="R137" s="94">
        <f t="shared" si="12"/>
        <v>0</v>
      </c>
      <c r="S137" s="63"/>
      <c r="T137" s="63"/>
      <c r="U137" s="63"/>
      <c r="V137" s="63"/>
      <c r="W137" s="94">
        <f t="shared" si="13"/>
        <v>0</v>
      </c>
      <c r="X137" s="69">
        <f t="shared" si="14"/>
        <v>1</v>
      </c>
    </row>
    <row r="138" spans="1:24">
      <c r="A138" s="34">
        <v>134</v>
      </c>
      <c r="B138" s="34">
        <f>Rangliste!C138</f>
        <v>0</v>
      </c>
      <c r="C138" s="34">
        <f>Rangliste!D138</f>
        <v>0</v>
      </c>
      <c r="D138" s="63"/>
      <c r="E138" s="63"/>
      <c r="F138" s="63"/>
      <c r="G138" s="63"/>
      <c r="H138" s="94">
        <f t="shared" si="10"/>
        <v>0</v>
      </c>
      <c r="I138" s="63"/>
      <c r="J138" s="63"/>
      <c r="K138" s="63"/>
      <c r="L138" s="63"/>
      <c r="M138" s="94">
        <f t="shared" si="11"/>
        <v>0</v>
      </c>
      <c r="N138" s="63"/>
      <c r="O138" s="63"/>
      <c r="P138" s="63"/>
      <c r="Q138" s="63"/>
      <c r="R138" s="94">
        <f t="shared" si="12"/>
        <v>0</v>
      </c>
      <c r="S138" s="63"/>
      <c r="T138" s="63"/>
      <c r="U138" s="63"/>
      <c r="V138" s="63"/>
      <c r="W138" s="94">
        <f t="shared" si="13"/>
        <v>0</v>
      </c>
      <c r="X138" s="69">
        <f t="shared" si="14"/>
        <v>1</v>
      </c>
    </row>
    <row r="139" spans="1:24">
      <c r="A139" s="34">
        <v>135</v>
      </c>
      <c r="B139" s="34">
        <f>Rangliste!C139</f>
        <v>0</v>
      </c>
      <c r="C139" s="34">
        <f>Rangliste!D139</f>
        <v>0</v>
      </c>
      <c r="D139" s="63"/>
      <c r="E139" s="63"/>
      <c r="F139" s="63"/>
      <c r="G139" s="63"/>
      <c r="H139" s="94">
        <f t="shared" si="10"/>
        <v>0</v>
      </c>
      <c r="I139" s="63"/>
      <c r="J139" s="63"/>
      <c r="K139" s="63"/>
      <c r="L139" s="63"/>
      <c r="M139" s="94">
        <f t="shared" si="11"/>
        <v>0</v>
      </c>
      <c r="N139" s="63"/>
      <c r="O139" s="63"/>
      <c r="P139" s="63"/>
      <c r="Q139" s="63"/>
      <c r="R139" s="94">
        <f t="shared" si="12"/>
        <v>0</v>
      </c>
      <c r="S139" s="63"/>
      <c r="T139" s="63"/>
      <c r="U139" s="63"/>
      <c r="V139" s="63"/>
      <c r="W139" s="94">
        <f t="shared" si="13"/>
        <v>0</v>
      </c>
      <c r="X139" s="69">
        <f t="shared" si="14"/>
        <v>1</v>
      </c>
    </row>
    <row r="140" spans="1:24">
      <c r="A140" s="34">
        <v>136</v>
      </c>
      <c r="B140" s="34">
        <f>Rangliste!C140</f>
        <v>0</v>
      </c>
      <c r="C140" s="34">
        <f>Rangliste!D140</f>
        <v>0</v>
      </c>
      <c r="D140" s="63"/>
      <c r="E140" s="63"/>
      <c r="F140" s="63"/>
      <c r="G140" s="63"/>
      <c r="H140" s="94">
        <f t="shared" si="10"/>
        <v>0</v>
      </c>
      <c r="I140" s="63"/>
      <c r="J140" s="63"/>
      <c r="K140" s="63"/>
      <c r="L140" s="63"/>
      <c r="M140" s="94">
        <f t="shared" si="11"/>
        <v>0</v>
      </c>
      <c r="N140" s="63"/>
      <c r="O140" s="63"/>
      <c r="P140" s="63"/>
      <c r="Q140" s="63"/>
      <c r="R140" s="94">
        <f t="shared" si="12"/>
        <v>0</v>
      </c>
      <c r="S140" s="63"/>
      <c r="T140" s="63"/>
      <c r="U140" s="63"/>
      <c r="V140" s="63"/>
      <c r="W140" s="94">
        <f t="shared" si="13"/>
        <v>0</v>
      </c>
      <c r="X140" s="69">
        <f t="shared" si="14"/>
        <v>1</v>
      </c>
    </row>
    <row r="141" spans="1:24">
      <c r="A141" s="34">
        <v>137</v>
      </c>
      <c r="B141" s="34">
        <f>Rangliste!C141</f>
        <v>0</v>
      </c>
      <c r="C141" s="34">
        <f>Rangliste!D141</f>
        <v>0</v>
      </c>
      <c r="D141" s="63"/>
      <c r="E141" s="63"/>
      <c r="F141" s="63"/>
      <c r="G141" s="63"/>
      <c r="H141" s="94">
        <f t="shared" si="10"/>
        <v>0</v>
      </c>
      <c r="I141" s="63"/>
      <c r="J141" s="63"/>
      <c r="K141" s="63"/>
      <c r="L141" s="63"/>
      <c r="M141" s="94">
        <f t="shared" si="11"/>
        <v>0</v>
      </c>
      <c r="N141" s="63"/>
      <c r="O141" s="63"/>
      <c r="P141" s="63"/>
      <c r="Q141" s="63"/>
      <c r="R141" s="94">
        <f t="shared" si="12"/>
        <v>0</v>
      </c>
      <c r="S141" s="63"/>
      <c r="T141" s="63"/>
      <c r="U141" s="63"/>
      <c r="V141" s="63"/>
      <c r="W141" s="94">
        <f t="shared" si="13"/>
        <v>0</v>
      </c>
      <c r="X141" s="69">
        <f t="shared" si="14"/>
        <v>1</v>
      </c>
    </row>
    <row r="142" spans="1:24">
      <c r="A142" s="34">
        <v>138</v>
      </c>
      <c r="B142" s="34">
        <f>Rangliste!C142</f>
        <v>0</v>
      </c>
      <c r="C142" s="34">
        <f>Rangliste!D142</f>
        <v>0</v>
      </c>
      <c r="D142" s="63"/>
      <c r="E142" s="63"/>
      <c r="F142" s="63"/>
      <c r="G142" s="63"/>
      <c r="H142" s="94">
        <f t="shared" si="10"/>
        <v>0</v>
      </c>
      <c r="I142" s="63"/>
      <c r="J142" s="63"/>
      <c r="K142" s="63"/>
      <c r="L142" s="63"/>
      <c r="M142" s="94">
        <f t="shared" si="11"/>
        <v>0</v>
      </c>
      <c r="N142" s="63"/>
      <c r="O142" s="63"/>
      <c r="P142" s="63"/>
      <c r="Q142" s="63"/>
      <c r="R142" s="94">
        <f t="shared" si="12"/>
        <v>0</v>
      </c>
      <c r="S142" s="63"/>
      <c r="T142" s="63"/>
      <c r="U142" s="63"/>
      <c r="V142" s="63"/>
      <c r="W142" s="94">
        <f t="shared" si="13"/>
        <v>0</v>
      </c>
      <c r="X142" s="69">
        <f t="shared" si="14"/>
        <v>1</v>
      </c>
    </row>
    <row r="143" spans="1:24">
      <c r="A143" s="34">
        <v>139</v>
      </c>
      <c r="B143" s="34">
        <f>Rangliste!C143</f>
        <v>0</v>
      </c>
      <c r="C143" s="34">
        <f>Rangliste!D143</f>
        <v>0</v>
      </c>
      <c r="D143" s="63"/>
      <c r="E143" s="63"/>
      <c r="F143" s="63"/>
      <c r="G143" s="63"/>
      <c r="H143" s="94">
        <f t="shared" si="10"/>
        <v>0</v>
      </c>
      <c r="I143" s="63"/>
      <c r="J143" s="63"/>
      <c r="K143" s="63"/>
      <c r="L143" s="63"/>
      <c r="M143" s="94">
        <f t="shared" si="11"/>
        <v>0</v>
      </c>
      <c r="N143" s="63"/>
      <c r="O143" s="63"/>
      <c r="P143" s="63"/>
      <c r="Q143" s="63"/>
      <c r="R143" s="94">
        <f t="shared" si="12"/>
        <v>0</v>
      </c>
      <c r="S143" s="63"/>
      <c r="T143" s="63"/>
      <c r="U143" s="63"/>
      <c r="V143" s="63"/>
      <c r="W143" s="94">
        <f t="shared" si="13"/>
        <v>0</v>
      </c>
      <c r="X143" s="69">
        <f t="shared" si="14"/>
        <v>1</v>
      </c>
    </row>
    <row r="144" spans="1:24">
      <c r="A144" s="34">
        <v>140</v>
      </c>
      <c r="B144" s="34">
        <f>Rangliste!C144</f>
        <v>0</v>
      </c>
      <c r="C144" s="34">
        <f>Rangliste!D144</f>
        <v>0</v>
      </c>
      <c r="D144" s="63"/>
      <c r="E144" s="63"/>
      <c r="F144" s="63"/>
      <c r="G144" s="63"/>
      <c r="H144" s="94">
        <f t="shared" si="10"/>
        <v>0</v>
      </c>
      <c r="I144" s="63"/>
      <c r="J144" s="63"/>
      <c r="K144" s="63"/>
      <c r="L144" s="63"/>
      <c r="M144" s="94">
        <f t="shared" si="11"/>
        <v>0</v>
      </c>
      <c r="N144" s="63"/>
      <c r="O144" s="63"/>
      <c r="P144" s="63"/>
      <c r="Q144" s="63"/>
      <c r="R144" s="94">
        <f t="shared" si="12"/>
        <v>0</v>
      </c>
      <c r="S144" s="63"/>
      <c r="T144" s="63"/>
      <c r="U144" s="63"/>
      <c r="V144" s="63"/>
      <c r="W144" s="94">
        <f t="shared" si="13"/>
        <v>0</v>
      </c>
      <c r="X144" s="69">
        <f t="shared" si="14"/>
        <v>1</v>
      </c>
    </row>
    <row r="145" spans="1:24">
      <c r="A145" s="34">
        <v>141</v>
      </c>
      <c r="B145" s="34">
        <f>Rangliste!C145</f>
        <v>0</v>
      </c>
      <c r="C145" s="34">
        <f>Rangliste!D145</f>
        <v>0</v>
      </c>
      <c r="D145" s="63"/>
      <c r="E145" s="63"/>
      <c r="F145" s="63"/>
      <c r="G145" s="63"/>
      <c r="H145" s="94">
        <f t="shared" si="10"/>
        <v>0</v>
      </c>
      <c r="I145" s="63"/>
      <c r="J145" s="63"/>
      <c r="K145" s="63"/>
      <c r="L145" s="63"/>
      <c r="M145" s="94">
        <f t="shared" si="11"/>
        <v>0</v>
      </c>
      <c r="N145" s="63"/>
      <c r="O145" s="63"/>
      <c r="P145" s="63"/>
      <c r="Q145" s="63"/>
      <c r="R145" s="94">
        <f t="shared" si="12"/>
        <v>0</v>
      </c>
      <c r="S145" s="63"/>
      <c r="T145" s="63"/>
      <c r="U145" s="63"/>
      <c r="V145" s="63"/>
      <c r="W145" s="94">
        <f t="shared" si="13"/>
        <v>0</v>
      </c>
      <c r="X145" s="69">
        <f t="shared" si="14"/>
        <v>1</v>
      </c>
    </row>
    <row r="146" spans="1:24">
      <c r="A146" s="34">
        <v>142</v>
      </c>
      <c r="B146" s="34">
        <f>Rangliste!C146</f>
        <v>0</v>
      </c>
      <c r="C146" s="34">
        <f>Rangliste!D146</f>
        <v>0</v>
      </c>
      <c r="D146" s="63"/>
      <c r="E146" s="63"/>
      <c r="F146" s="63"/>
      <c r="G146" s="63"/>
      <c r="H146" s="94">
        <f t="shared" si="10"/>
        <v>0</v>
      </c>
      <c r="I146" s="63"/>
      <c r="J146" s="63"/>
      <c r="K146" s="63"/>
      <c r="L146" s="63"/>
      <c r="M146" s="94">
        <f t="shared" si="11"/>
        <v>0</v>
      </c>
      <c r="N146" s="63"/>
      <c r="O146" s="63"/>
      <c r="P146" s="63"/>
      <c r="Q146" s="63"/>
      <c r="R146" s="94">
        <f t="shared" si="12"/>
        <v>0</v>
      </c>
      <c r="S146" s="63"/>
      <c r="T146" s="63"/>
      <c r="U146" s="63"/>
      <c r="V146" s="63"/>
      <c r="W146" s="94">
        <f t="shared" si="13"/>
        <v>0</v>
      </c>
      <c r="X146" s="69">
        <f t="shared" si="14"/>
        <v>1</v>
      </c>
    </row>
    <row r="147" spans="1:24">
      <c r="A147" s="34">
        <v>143</v>
      </c>
      <c r="B147" s="34">
        <f>Rangliste!C147</f>
        <v>0</v>
      </c>
      <c r="C147" s="34">
        <f>Rangliste!D147</f>
        <v>0</v>
      </c>
      <c r="D147" s="63"/>
      <c r="E147" s="63"/>
      <c r="F147" s="63"/>
      <c r="G147" s="63"/>
      <c r="H147" s="94">
        <f t="shared" si="10"/>
        <v>0</v>
      </c>
      <c r="I147" s="63"/>
      <c r="J147" s="63"/>
      <c r="K147" s="63"/>
      <c r="L147" s="63"/>
      <c r="M147" s="94">
        <f t="shared" si="11"/>
        <v>0</v>
      </c>
      <c r="N147" s="63"/>
      <c r="O147" s="63"/>
      <c r="P147" s="63"/>
      <c r="Q147" s="63"/>
      <c r="R147" s="94">
        <f t="shared" si="12"/>
        <v>0</v>
      </c>
      <c r="S147" s="63"/>
      <c r="T147" s="63"/>
      <c r="U147" s="63"/>
      <c r="V147" s="63"/>
      <c r="W147" s="94">
        <f t="shared" si="13"/>
        <v>0</v>
      </c>
      <c r="X147" s="69">
        <f t="shared" si="14"/>
        <v>1</v>
      </c>
    </row>
    <row r="148" spans="1:24">
      <c r="A148" s="34">
        <v>144</v>
      </c>
      <c r="B148" s="34">
        <f>Rangliste!C148</f>
        <v>0</v>
      </c>
      <c r="C148" s="34">
        <f>Rangliste!D148</f>
        <v>0</v>
      </c>
      <c r="D148" s="63"/>
      <c r="E148" s="63"/>
      <c r="F148" s="63"/>
      <c r="G148" s="63"/>
      <c r="H148" s="94">
        <f t="shared" si="10"/>
        <v>0</v>
      </c>
      <c r="I148" s="63"/>
      <c r="J148" s="63"/>
      <c r="K148" s="63"/>
      <c r="L148" s="63"/>
      <c r="M148" s="94">
        <f t="shared" si="11"/>
        <v>0</v>
      </c>
      <c r="N148" s="63"/>
      <c r="O148" s="63"/>
      <c r="P148" s="63"/>
      <c r="Q148" s="63"/>
      <c r="R148" s="94">
        <f t="shared" si="12"/>
        <v>0</v>
      </c>
      <c r="S148" s="63"/>
      <c r="T148" s="63"/>
      <c r="U148" s="63"/>
      <c r="V148" s="63"/>
      <c r="W148" s="94">
        <f t="shared" si="13"/>
        <v>0</v>
      </c>
      <c r="X148" s="69">
        <f t="shared" si="14"/>
        <v>1</v>
      </c>
    </row>
    <row r="149" spans="1:24">
      <c r="A149" s="34">
        <v>145</v>
      </c>
      <c r="B149" s="34">
        <f>Rangliste!C149</f>
        <v>0</v>
      </c>
      <c r="C149" s="34">
        <f>Rangliste!D149</f>
        <v>0</v>
      </c>
      <c r="D149" s="63"/>
      <c r="E149" s="63"/>
      <c r="F149" s="63"/>
      <c r="G149" s="63"/>
      <c r="H149" s="94">
        <f t="shared" si="10"/>
        <v>0</v>
      </c>
      <c r="I149" s="63"/>
      <c r="J149" s="63"/>
      <c r="K149" s="63"/>
      <c r="L149" s="63"/>
      <c r="M149" s="94">
        <f t="shared" si="11"/>
        <v>0</v>
      </c>
      <c r="N149" s="63"/>
      <c r="O149" s="63"/>
      <c r="P149" s="63"/>
      <c r="Q149" s="63"/>
      <c r="R149" s="94">
        <f t="shared" si="12"/>
        <v>0</v>
      </c>
      <c r="S149" s="63"/>
      <c r="T149" s="63"/>
      <c r="U149" s="63"/>
      <c r="V149" s="63"/>
      <c r="W149" s="94">
        <f t="shared" si="13"/>
        <v>0</v>
      </c>
      <c r="X149" s="69">
        <f t="shared" si="14"/>
        <v>1</v>
      </c>
    </row>
    <row r="150" spans="1:24">
      <c r="A150" s="34">
        <v>146</v>
      </c>
      <c r="B150" s="34">
        <f>Rangliste!C150</f>
        <v>0</v>
      </c>
      <c r="C150" s="34">
        <f>Rangliste!D150</f>
        <v>0</v>
      </c>
      <c r="D150" s="63"/>
      <c r="E150" s="63"/>
      <c r="F150" s="63"/>
      <c r="G150" s="63"/>
      <c r="H150" s="94">
        <f t="shared" si="10"/>
        <v>0</v>
      </c>
      <c r="I150" s="63"/>
      <c r="J150" s="63"/>
      <c r="K150" s="63"/>
      <c r="L150" s="63"/>
      <c r="M150" s="94">
        <f t="shared" si="11"/>
        <v>0</v>
      </c>
      <c r="N150" s="63"/>
      <c r="O150" s="63"/>
      <c r="P150" s="63"/>
      <c r="Q150" s="63"/>
      <c r="R150" s="94">
        <f t="shared" si="12"/>
        <v>0</v>
      </c>
      <c r="S150" s="63"/>
      <c r="T150" s="63"/>
      <c r="U150" s="63"/>
      <c r="V150" s="63"/>
      <c r="W150" s="94">
        <f t="shared" si="13"/>
        <v>0</v>
      </c>
      <c r="X150" s="69">
        <f t="shared" si="14"/>
        <v>1</v>
      </c>
    </row>
    <row r="151" spans="1:24">
      <c r="A151" s="34">
        <v>147</v>
      </c>
      <c r="B151" s="34">
        <f>Rangliste!C151</f>
        <v>0</v>
      </c>
      <c r="C151" s="34">
        <f>Rangliste!D151</f>
        <v>0</v>
      </c>
      <c r="D151" s="63"/>
      <c r="E151" s="63"/>
      <c r="F151" s="63"/>
      <c r="G151" s="63"/>
      <c r="H151" s="94">
        <f t="shared" si="10"/>
        <v>0</v>
      </c>
      <c r="I151" s="63"/>
      <c r="J151" s="63"/>
      <c r="K151" s="63"/>
      <c r="L151" s="63"/>
      <c r="M151" s="94">
        <f t="shared" si="11"/>
        <v>0</v>
      </c>
      <c r="N151" s="63"/>
      <c r="O151" s="63"/>
      <c r="P151" s="63"/>
      <c r="Q151" s="63"/>
      <c r="R151" s="94">
        <f t="shared" si="12"/>
        <v>0</v>
      </c>
      <c r="S151" s="63"/>
      <c r="T151" s="63"/>
      <c r="U151" s="63"/>
      <c r="V151" s="63"/>
      <c r="W151" s="94">
        <f t="shared" si="13"/>
        <v>0</v>
      </c>
      <c r="X151" s="69">
        <f t="shared" si="14"/>
        <v>1</v>
      </c>
    </row>
    <row r="152" spans="1:24">
      <c r="A152" s="34">
        <v>148</v>
      </c>
      <c r="B152" s="34">
        <f>Rangliste!C152</f>
        <v>0</v>
      </c>
      <c r="C152" s="34">
        <f>Rangliste!D152</f>
        <v>0</v>
      </c>
      <c r="D152" s="63"/>
      <c r="E152" s="63"/>
      <c r="F152" s="63"/>
      <c r="G152" s="63"/>
      <c r="H152" s="94">
        <f t="shared" si="10"/>
        <v>0</v>
      </c>
      <c r="I152" s="63"/>
      <c r="J152" s="63"/>
      <c r="K152" s="63"/>
      <c r="L152" s="63"/>
      <c r="M152" s="94">
        <f t="shared" si="11"/>
        <v>0</v>
      </c>
      <c r="N152" s="63"/>
      <c r="O152" s="63"/>
      <c r="P152" s="63"/>
      <c r="Q152" s="63"/>
      <c r="R152" s="94">
        <f t="shared" si="12"/>
        <v>0</v>
      </c>
      <c r="S152" s="63"/>
      <c r="T152" s="63"/>
      <c r="U152" s="63"/>
      <c r="V152" s="63"/>
      <c r="W152" s="94">
        <f t="shared" si="13"/>
        <v>0</v>
      </c>
      <c r="X152" s="69">
        <f t="shared" si="14"/>
        <v>1</v>
      </c>
    </row>
    <row r="153" spans="1:24">
      <c r="A153" s="34">
        <v>149</v>
      </c>
      <c r="B153" s="34">
        <f>Rangliste!C153</f>
        <v>0</v>
      </c>
      <c r="C153" s="34">
        <f>Rangliste!D153</f>
        <v>0</v>
      </c>
      <c r="D153" s="63"/>
      <c r="E153" s="63"/>
      <c r="F153" s="63"/>
      <c r="G153" s="63"/>
      <c r="H153" s="94">
        <f t="shared" si="10"/>
        <v>0</v>
      </c>
      <c r="I153" s="63"/>
      <c r="J153" s="63"/>
      <c r="K153" s="63"/>
      <c r="L153" s="63"/>
      <c r="M153" s="94">
        <f t="shared" si="11"/>
        <v>0</v>
      </c>
      <c r="N153" s="63"/>
      <c r="O153" s="63"/>
      <c r="P153" s="63"/>
      <c r="Q153" s="63"/>
      <c r="R153" s="94">
        <f t="shared" si="12"/>
        <v>0</v>
      </c>
      <c r="S153" s="63"/>
      <c r="T153" s="63"/>
      <c r="U153" s="63"/>
      <c r="V153" s="63"/>
      <c r="W153" s="94">
        <f t="shared" si="13"/>
        <v>0</v>
      </c>
      <c r="X153" s="69">
        <f t="shared" si="14"/>
        <v>1</v>
      </c>
    </row>
    <row r="154" spans="1:24">
      <c r="A154" s="34">
        <v>150</v>
      </c>
      <c r="B154" s="34">
        <f>Rangliste!C154</f>
        <v>0</v>
      </c>
      <c r="C154" s="34">
        <f>Rangliste!D154</f>
        <v>0</v>
      </c>
      <c r="D154" s="63"/>
      <c r="E154" s="63"/>
      <c r="F154" s="63"/>
      <c r="G154" s="63"/>
      <c r="H154" s="94">
        <f t="shared" si="10"/>
        <v>0</v>
      </c>
      <c r="I154" s="63"/>
      <c r="J154" s="63"/>
      <c r="K154" s="63"/>
      <c r="L154" s="63"/>
      <c r="M154" s="94">
        <f t="shared" si="11"/>
        <v>0</v>
      </c>
      <c r="N154" s="63"/>
      <c r="O154" s="63"/>
      <c r="P154" s="63"/>
      <c r="Q154" s="63"/>
      <c r="R154" s="94">
        <f t="shared" si="12"/>
        <v>0</v>
      </c>
      <c r="S154" s="63"/>
      <c r="T154" s="63"/>
      <c r="U154" s="63"/>
      <c r="V154" s="63"/>
      <c r="W154" s="94">
        <f t="shared" si="13"/>
        <v>0</v>
      </c>
      <c r="X154" s="69">
        <f t="shared" si="14"/>
        <v>1</v>
      </c>
    </row>
    <row r="155" spans="1:24">
      <c r="A155" s="34">
        <v>151</v>
      </c>
      <c r="B155" s="34">
        <f>Rangliste!C155</f>
        <v>0</v>
      </c>
      <c r="C155" s="34">
        <f>Rangliste!D155</f>
        <v>0</v>
      </c>
      <c r="D155" s="63"/>
      <c r="E155" s="63"/>
      <c r="F155" s="63"/>
      <c r="G155" s="63"/>
      <c r="H155" s="94">
        <f t="shared" si="10"/>
        <v>0</v>
      </c>
      <c r="I155" s="63"/>
      <c r="J155" s="63"/>
      <c r="K155" s="63"/>
      <c r="L155" s="63"/>
      <c r="M155" s="94">
        <f t="shared" si="11"/>
        <v>0</v>
      </c>
      <c r="N155" s="63"/>
      <c r="O155" s="63"/>
      <c r="P155" s="63"/>
      <c r="Q155" s="63"/>
      <c r="R155" s="94">
        <f t="shared" si="12"/>
        <v>0</v>
      </c>
      <c r="S155" s="63"/>
      <c r="T155" s="63"/>
      <c r="U155" s="63"/>
      <c r="V155" s="63"/>
      <c r="W155" s="94">
        <f t="shared" si="13"/>
        <v>0</v>
      </c>
      <c r="X155" s="69">
        <f t="shared" si="14"/>
        <v>1</v>
      </c>
    </row>
    <row r="156" spans="1:24">
      <c r="A156" s="34">
        <v>152</v>
      </c>
      <c r="B156" s="34">
        <f>Rangliste!C156</f>
        <v>0</v>
      </c>
      <c r="C156" s="34">
        <f>Rangliste!D156</f>
        <v>0</v>
      </c>
      <c r="D156" s="63"/>
      <c r="E156" s="63"/>
      <c r="F156" s="63"/>
      <c r="G156" s="63"/>
      <c r="H156" s="94">
        <f t="shared" si="10"/>
        <v>0</v>
      </c>
      <c r="I156" s="63"/>
      <c r="J156" s="63"/>
      <c r="K156" s="63"/>
      <c r="L156" s="63"/>
      <c r="M156" s="94">
        <f t="shared" si="11"/>
        <v>0</v>
      </c>
      <c r="N156" s="63"/>
      <c r="O156" s="63"/>
      <c r="P156" s="63"/>
      <c r="Q156" s="63"/>
      <c r="R156" s="94">
        <f t="shared" si="12"/>
        <v>0</v>
      </c>
      <c r="S156" s="63"/>
      <c r="T156" s="63"/>
      <c r="U156" s="63"/>
      <c r="V156" s="63"/>
      <c r="W156" s="94">
        <f t="shared" si="13"/>
        <v>0</v>
      </c>
      <c r="X156" s="69">
        <f t="shared" si="14"/>
        <v>1</v>
      </c>
    </row>
    <row r="157" spans="1:24">
      <c r="A157" s="34">
        <v>153</v>
      </c>
      <c r="B157" s="34">
        <f>Rangliste!C157</f>
        <v>0</v>
      </c>
      <c r="C157" s="34">
        <f>Rangliste!D157</f>
        <v>0</v>
      </c>
      <c r="D157" s="63"/>
      <c r="E157" s="63"/>
      <c r="F157" s="63"/>
      <c r="G157" s="63"/>
      <c r="H157" s="94">
        <f t="shared" si="10"/>
        <v>0</v>
      </c>
      <c r="I157" s="63"/>
      <c r="J157" s="63"/>
      <c r="K157" s="63"/>
      <c r="L157" s="63"/>
      <c r="M157" s="94">
        <f t="shared" si="11"/>
        <v>0</v>
      </c>
      <c r="N157" s="63"/>
      <c r="O157" s="63"/>
      <c r="P157" s="63"/>
      <c r="Q157" s="63"/>
      <c r="R157" s="94">
        <f t="shared" si="12"/>
        <v>0</v>
      </c>
      <c r="S157" s="63"/>
      <c r="T157" s="63"/>
      <c r="U157" s="63"/>
      <c r="V157" s="63"/>
      <c r="W157" s="94">
        <f t="shared" si="13"/>
        <v>0</v>
      </c>
      <c r="X157" s="69">
        <f t="shared" si="14"/>
        <v>1</v>
      </c>
    </row>
    <row r="158" spans="1:24">
      <c r="A158" s="34">
        <v>154</v>
      </c>
      <c r="B158" s="34">
        <f>Rangliste!C158</f>
        <v>0</v>
      </c>
      <c r="C158" s="34">
        <f>Rangliste!D158</f>
        <v>0</v>
      </c>
      <c r="D158" s="63"/>
      <c r="E158" s="63"/>
      <c r="F158" s="63"/>
      <c r="G158" s="63"/>
      <c r="H158" s="94">
        <f t="shared" si="10"/>
        <v>0</v>
      </c>
      <c r="I158" s="63"/>
      <c r="J158" s="63"/>
      <c r="K158" s="63"/>
      <c r="L158" s="63"/>
      <c r="M158" s="94">
        <f t="shared" si="11"/>
        <v>0</v>
      </c>
      <c r="N158" s="63"/>
      <c r="O158" s="63"/>
      <c r="P158" s="63"/>
      <c r="Q158" s="63"/>
      <c r="R158" s="94">
        <f t="shared" si="12"/>
        <v>0</v>
      </c>
      <c r="S158" s="63"/>
      <c r="T158" s="63"/>
      <c r="U158" s="63"/>
      <c r="V158" s="63"/>
      <c r="W158" s="94">
        <f t="shared" si="13"/>
        <v>0</v>
      </c>
      <c r="X158" s="69">
        <f t="shared" si="14"/>
        <v>1</v>
      </c>
    </row>
    <row r="159" spans="1:24">
      <c r="A159" s="34">
        <v>155</v>
      </c>
      <c r="B159" s="34">
        <f>Rangliste!C159</f>
        <v>0</v>
      </c>
      <c r="C159" s="34">
        <f>Rangliste!D159</f>
        <v>0</v>
      </c>
      <c r="D159" s="63"/>
      <c r="E159" s="63"/>
      <c r="F159" s="63"/>
      <c r="G159" s="63"/>
      <c r="H159" s="94">
        <f t="shared" si="10"/>
        <v>0</v>
      </c>
      <c r="I159" s="63"/>
      <c r="J159" s="63"/>
      <c r="K159" s="63"/>
      <c r="L159" s="63"/>
      <c r="M159" s="94">
        <f t="shared" si="11"/>
        <v>0</v>
      </c>
      <c r="N159" s="63"/>
      <c r="O159" s="63"/>
      <c r="P159" s="63"/>
      <c r="Q159" s="63"/>
      <c r="R159" s="94">
        <f t="shared" si="12"/>
        <v>0</v>
      </c>
      <c r="S159" s="63"/>
      <c r="T159" s="63"/>
      <c r="U159" s="63"/>
      <c r="V159" s="63"/>
      <c r="W159" s="94">
        <f t="shared" si="13"/>
        <v>0</v>
      </c>
      <c r="X159" s="69">
        <f t="shared" si="14"/>
        <v>1</v>
      </c>
    </row>
    <row r="160" spans="1:24">
      <c r="A160" s="34">
        <v>156</v>
      </c>
      <c r="B160" s="34">
        <f>Rangliste!C160</f>
        <v>0</v>
      </c>
      <c r="C160" s="34">
        <f>Rangliste!D160</f>
        <v>0</v>
      </c>
      <c r="D160" s="63"/>
      <c r="E160" s="63"/>
      <c r="F160" s="63"/>
      <c r="G160" s="63"/>
      <c r="H160" s="94">
        <f t="shared" si="10"/>
        <v>0</v>
      </c>
      <c r="I160" s="63"/>
      <c r="J160" s="63"/>
      <c r="K160" s="63"/>
      <c r="L160" s="63"/>
      <c r="M160" s="94">
        <f t="shared" si="11"/>
        <v>0</v>
      </c>
      <c r="N160" s="63"/>
      <c r="O160" s="63"/>
      <c r="P160" s="63"/>
      <c r="Q160" s="63"/>
      <c r="R160" s="94">
        <f t="shared" si="12"/>
        <v>0</v>
      </c>
      <c r="S160" s="63"/>
      <c r="T160" s="63"/>
      <c r="U160" s="63"/>
      <c r="V160" s="63"/>
      <c r="W160" s="94">
        <f t="shared" si="13"/>
        <v>0</v>
      </c>
      <c r="X160" s="69">
        <f t="shared" si="14"/>
        <v>1</v>
      </c>
    </row>
    <row r="161" spans="1:24">
      <c r="A161" s="34">
        <v>157</v>
      </c>
      <c r="B161" s="34">
        <f>Rangliste!C161</f>
        <v>0</v>
      </c>
      <c r="C161" s="34">
        <f>Rangliste!D161</f>
        <v>0</v>
      </c>
      <c r="D161" s="63"/>
      <c r="E161" s="63"/>
      <c r="F161" s="63"/>
      <c r="G161" s="63"/>
      <c r="H161" s="94">
        <f t="shared" si="10"/>
        <v>0</v>
      </c>
      <c r="I161" s="63"/>
      <c r="J161" s="63"/>
      <c r="K161" s="63"/>
      <c r="L161" s="63"/>
      <c r="M161" s="94">
        <f t="shared" si="11"/>
        <v>0</v>
      </c>
      <c r="N161" s="63"/>
      <c r="O161" s="63"/>
      <c r="P161" s="63"/>
      <c r="Q161" s="63"/>
      <c r="R161" s="94">
        <f t="shared" si="12"/>
        <v>0</v>
      </c>
      <c r="S161" s="63"/>
      <c r="T161" s="63"/>
      <c r="U161" s="63"/>
      <c r="V161" s="63"/>
      <c r="W161" s="94">
        <f t="shared" si="13"/>
        <v>0</v>
      </c>
      <c r="X161" s="69">
        <f t="shared" si="14"/>
        <v>1</v>
      </c>
    </row>
    <row r="162" spans="1:24">
      <c r="A162" s="34">
        <v>158</v>
      </c>
      <c r="B162" s="34">
        <f>Rangliste!C162</f>
        <v>0</v>
      </c>
      <c r="C162" s="34">
        <f>Rangliste!D162</f>
        <v>0</v>
      </c>
      <c r="D162" s="63"/>
      <c r="E162" s="63"/>
      <c r="F162" s="63"/>
      <c r="G162" s="63"/>
      <c r="H162" s="94">
        <f t="shared" si="10"/>
        <v>0</v>
      </c>
      <c r="I162" s="63"/>
      <c r="J162" s="63"/>
      <c r="K162" s="63"/>
      <c r="L162" s="63"/>
      <c r="M162" s="94">
        <f t="shared" si="11"/>
        <v>0</v>
      </c>
      <c r="N162" s="63"/>
      <c r="O162" s="63"/>
      <c r="P162" s="63"/>
      <c r="Q162" s="63"/>
      <c r="R162" s="94">
        <f t="shared" si="12"/>
        <v>0</v>
      </c>
      <c r="S162" s="63"/>
      <c r="T162" s="63"/>
      <c r="U162" s="63"/>
      <c r="V162" s="63"/>
      <c r="W162" s="94">
        <f t="shared" si="13"/>
        <v>0</v>
      </c>
      <c r="X162" s="69">
        <f t="shared" si="14"/>
        <v>1</v>
      </c>
    </row>
    <row r="163" spans="1:24">
      <c r="A163" s="34">
        <v>159</v>
      </c>
      <c r="B163" s="34">
        <f>Rangliste!C163</f>
        <v>0</v>
      </c>
      <c r="C163" s="34">
        <f>Rangliste!D163</f>
        <v>0</v>
      </c>
      <c r="D163" s="63"/>
      <c r="E163" s="63"/>
      <c r="F163" s="63"/>
      <c r="G163" s="63"/>
      <c r="H163" s="94">
        <f t="shared" si="10"/>
        <v>0</v>
      </c>
      <c r="I163" s="63"/>
      <c r="J163" s="63"/>
      <c r="K163" s="63"/>
      <c r="L163" s="63"/>
      <c r="M163" s="94">
        <f t="shared" si="11"/>
        <v>0</v>
      </c>
      <c r="N163" s="63"/>
      <c r="O163" s="63"/>
      <c r="P163" s="63"/>
      <c r="Q163" s="63"/>
      <c r="R163" s="94">
        <f t="shared" si="12"/>
        <v>0</v>
      </c>
      <c r="S163" s="63"/>
      <c r="T163" s="63"/>
      <c r="U163" s="63"/>
      <c r="V163" s="63"/>
      <c r="W163" s="94">
        <f t="shared" si="13"/>
        <v>0</v>
      </c>
      <c r="X163" s="69">
        <f t="shared" si="14"/>
        <v>1</v>
      </c>
    </row>
    <row r="164" spans="1:24">
      <c r="A164" s="34">
        <v>160</v>
      </c>
      <c r="B164" s="34">
        <f>Rangliste!C164</f>
        <v>0</v>
      </c>
      <c r="C164" s="34">
        <f>Rangliste!D164</f>
        <v>0</v>
      </c>
      <c r="D164" s="63"/>
      <c r="E164" s="63"/>
      <c r="F164" s="63"/>
      <c r="G164" s="63"/>
      <c r="H164" s="94">
        <f t="shared" si="10"/>
        <v>0</v>
      </c>
      <c r="I164" s="63"/>
      <c r="J164" s="63"/>
      <c r="K164" s="63"/>
      <c r="L164" s="63"/>
      <c r="M164" s="94">
        <f t="shared" si="11"/>
        <v>0</v>
      </c>
      <c r="N164" s="63"/>
      <c r="O164" s="63"/>
      <c r="P164" s="63"/>
      <c r="Q164" s="63"/>
      <c r="R164" s="94">
        <f t="shared" si="12"/>
        <v>0</v>
      </c>
      <c r="S164" s="63"/>
      <c r="T164" s="63"/>
      <c r="U164" s="63"/>
      <c r="V164" s="63"/>
      <c r="W164" s="94">
        <f t="shared" si="13"/>
        <v>0</v>
      </c>
      <c r="X164" s="69">
        <f t="shared" si="14"/>
        <v>1</v>
      </c>
    </row>
    <row r="165" spans="1:24">
      <c r="A165" s="34">
        <v>161</v>
      </c>
      <c r="B165" s="34">
        <f>Rangliste!C165</f>
        <v>0</v>
      </c>
      <c r="C165" s="34">
        <f>Rangliste!D165</f>
        <v>0</v>
      </c>
      <c r="D165" s="63"/>
      <c r="E165" s="63"/>
      <c r="F165" s="63"/>
      <c r="G165" s="63"/>
      <c r="H165" s="94">
        <f t="shared" si="10"/>
        <v>0</v>
      </c>
      <c r="I165" s="63"/>
      <c r="J165" s="63"/>
      <c r="K165" s="63"/>
      <c r="L165" s="63"/>
      <c r="M165" s="94">
        <f t="shared" si="11"/>
        <v>0</v>
      </c>
      <c r="N165" s="63"/>
      <c r="O165" s="63"/>
      <c r="P165" s="63"/>
      <c r="Q165" s="63"/>
      <c r="R165" s="94">
        <f t="shared" si="12"/>
        <v>0</v>
      </c>
      <c r="S165" s="63"/>
      <c r="T165" s="63"/>
      <c r="U165" s="63"/>
      <c r="V165" s="63"/>
      <c r="W165" s="94">
        <f t="shared" si="13"/>
        <v>0</v>
      </c>
      <c r="X165" s="69">
        <f t="shared" si="14"/>
        <v>1</v>
      </c>
    </row>
    <row r="166" spans="1:24">
      <c r="A166" s="34">
        <v>162</v>
      </c>
      <c r="B166" s="34">
        <f>Rangliste!C166</f>
        <v>0</v>
      </c>
      <c r="C166" s="34">
        <f>Rangliste!D166</f>
        <v>0</v>
      </c>
      <c r="D166" s="63"/>
      <c r="E166" s="63"/>
      <c r="F166" s="63"/>
      <c r="G166" s="63"/>
      <c r="H166" s="94">
        <f t="shared" si="10"/>
        <v>0</v>
      </c>
      <c r="I166" s="63"/>
      <c r="J166" s="63"/>
      <c r="K166" s="63"/>
      <c r="L166" s="63"/>
      <c r="M166" s="94">
        <f t="shared" si="11"/>
        <v>0</v>
      </c>
      <c r="N166" s="63"/>
      <c r="O166" s="63"/>
      <c r="P166" s="63"/>
      <c r="Q166" s="63"/>
      <c r="R166" s="94">
        <f t="shared" si="12"/>
        <v>0</v>
      </c>
      <c r="S166" s="63"/>
      <c r="T166" s="63"/>
      <c r="U166" s="63"/>
      <c r="V166" s="63"/>
      <c r="W166" s="94">
        <f t="shared" si="13"/>
        <v>0</v>
      </c>
      <c r="X166" s="69">
        <f t="shared" si="14"/>
        <v>1</v>
      </c>
    </row>
    <row r="167" spans="1:24">
      <c r="A167" s="34">
        <v>163</v>
      </c>
      <c r="B167" s="34">
        <f>Rangliste!C167</f>
        <v>0</v>
      </c>
      <c r="C167" s="34">
        <f>Rangliste!D167</f>
        <v>0</v>
      </c>
      <c r="D167" s="63"/>
      <c r="E167" s="63"/>
      <c r="F167" s="63"/>
      <c r="G167" s="63"/>
      <c r="H167" s="94">
        <f t="shared" si="10"/>
        <v>0</v>
      </c>
      <c r="I167" s="63"/>
      <c r="J167" s="63"/>
      <c r="K167" s="63"/>
      <c r="L167" s="63"/>
      <c r="M167" s="94">
        <f t="shared" si="11"/>
        <v>0</v>
      </c>
      <c r="N167" s="63"/>
      <c r="O167" s="63"/>
      <c r="P167" s="63"/>
      <c r="Q167" s="63"/>
      <c r="R167" s="94">
        <f t="shared" si="12"/>
        <v>0</v>
      </c>
      <c r="S167" s="63"/>
      <c r="T167" s="63"/>
      <c r="U167" s="63"/>
      <c r="V167" s="63"/>
      <c r="W167" s="94">
        <f t="shared" si="13"/>
        <v>0</v>
      </c>
      <c r="X167" s="69">
        <f t="shared" si="14"/>
        <v>1</v>
      </c>
    </row>
    <row r="168" spans="1:24">
      <c r="A168" s="34">
        <v>164</v>
      </c>
      <c r="B168" s="34">
        <f>Rangliste!C168</f>
        <v>0</v>
      </c>
      <c r="C168" s="34">
        <f>Rangliste!D168</f>
        <v>0</v>
      </c>
      <c r="D168" s="63"/>
      <c r="E168" s="63"/>
      <c r="F168" s="63"/>
      <c r="G168" s="63"/>
      <c r="H168" s="94">
        <f t="shared" si="10"/>
        <v>0</v>
      </c>
      <c r="I168" s="63"/>
      <c r="J168" s="63"/>
      <c r="K168" s="63"/>
      <c r="L168" s="63"/>
      <c r="M168" s="94">
        <f t="shared" si="11"/>
        <v>0</v>
      </c>
      <c r="N168" s="63"/>
      <c r="O168" s="63"/>
      <c r="P168" s="63"/>
      <c r="Q168" s="63"/>
      <c r="R168" s="94">
        <f t="shared" si="12"/>
        <v>0</v>
      </c>
      <c r="S168" s="63"/>
      <c r="T168" s="63"/>
      <c r="U168" s="63"/>
      <c r="V168" s="63"/>
      <c r="W168" s="94">
        <f t="shared" si="13"/>
        <v>0</v>
      </c>
      <c r="X168" s="69">
        <f t="shared" si="14"/>
        <v>1</v>
      </c>
    </row>
    <row r="169" spans="1:24">
      <c r="A169" s="34">
        <v>165</v>
      </c>
      <c r="B169" s="34">
        <f>Rangliste!C169</f>
        <v>0</v>
      </c>
      <c r="C169" s="34">
        <f>Rangliste!D169</f>
        <v>0</v>
      </c>
      <c r="D169" s="63"/>
      <c r="E169" s="63"/>
      <c r="F169" s="63"/>
      <c r="G169" s="63"/>
      <c r="H169" s="94">
        <f t="shared" si="10"/>
        <v>0</v>
      </c>
      <c r="I169" s="63"/>
      <c r="J169" s="63"/>
      <c r="K169" s="63"/>
      <c r="L169" s="63"/>
      <c r="M169" s="94">
        <f t="shared" si="11"/>
        <v>0</v>
      </c>
      <c r="N169" s="63"/>
      <c r="O169" s="63"/>
      <c r="P169" s="63"/>
      <c r="Q169" s="63"/>
      <c r="R169" s="94">
        <f t="shared" si="12"/>
        <v>0</v>
      </c>
      <c r="S169" s="63"/>
      <c r="T169" s="63"/>
      <c r="U169" s="63"/>
      <c r="V169" s="63"/>
      <c r="W169" s="94">
        <f t="shared" si="13"/>
        <v>0</v>
      </c>
      <c r="X169" s="69">
        <f t="shared" si="14"/>
        <v>1</v>
      </c>
    </row>
    <row r="170" spans="1:24">
      <c r="A170" s="34">
        <v>166</v>
      </c>
      <c r="B170" s="34">
        <f>Rangliste!C170</f>
        <v>0</v>
      </c>
      <c r="C170" s="34">
        <f>Rangliste!D170</f>
        <v>0</v>
      </c>
      <c r="D170" s="63"/>
      <c r="E170" s="63"/>
      <c r="F170" s="63"/>
      <c r="G170" s="63"/>
      <c r="H170" s="94">
        <f t="shared" si="10"/>
        <v>0</v>
      </c>
      <c r="I170" s="63"/>
      <c r="J170" s="63"/>
      <c r="K170" s="63"/>
      <c r="L170" s="63"/>
      <c r="M170" s="94">
        <f t="shared" si="11"/>
        <v>0</v>
      </c>
      <c r="N170" s="63"/>
      <c r="O170" s="63"/>
      <c r="P170" s="63"/>
      <c r="Q170" s="63"/>
      <c r="R170" s="94">
        <f t="shared" si="12"/>
        <v>0</v>
      </c>
      <c r="S170" s="63"/>
      <c r="T170" s="63"/>
      <c r="U170" s="63"/>
      <c r="V170" s="63"/>
      <c r="W170" s="94">
        <f t="shared" si="13"/>
        <v>0</v>
      </c>
      <c r="X170" s="69">
        <f t="shared" si="14"/>
        <v>1</v>
      </c>
    </row>
    <row r="171" spans="1:24">
      <c r="A171" s="34">
        <v>167</v>
      </c>
      <c r="B171" s="34">
        <f>Rangliste!C171</f>
        <v>0</v>
      </c>
      <c r="C171" s="34">
        <f>Rangliste!D171</f>
        <v>0</v>
      </c>
      <c r="D171" s="63"/>
      <c r="E171" s="63"/>
      <c r="F171" s="63"/>
      <c r="G171" s="63"/>
      <c r="H171" s="94">
        <f t="shared" si="10"/>
        <v>0</v>
      </c>
      <c r="I171" s="63"/>
      <c r="J171" s="63"/>
      <c r="K171" s="63"/>
      <c r="L171" s="63"/>
      <c r="M171" s="94">
        <f t="shared" si="11"/>
        <v>0</v>
      </c>
      <c r="N171" s="63"/>
      <c r="O171" s="63"/>
      <c r="P171" s="63"/>
      <c r="Q171" s="63"/>
      <c r="R171" s="94">
        <f t="shared" si="12"/>
        <v>0</v>
      </c>
      <c r="S171" s="63"/>
      <c r="T171" s="63"/>
      <c r="U171" s="63"/>
      <c r="V171" s="63"/>
      <c r="W171" s="94">
        <f t="shared" si="13"/>
        <v>0</v>
      </c>
      <c r="X171" s="69">
        <f t="shared" si="14"/>
        <v>1</v>
      </c>
    </row>
    <row r="172" spans="1:24">
      <c r="A172" s="34">
        <v>168</v>
      </c>
      <c r="B172" s="34">
        <f>Rangliste!C172</f>
        <v>0</v>
      </c>
      <c r="C172" s="34">
        <f>Rangliste!D172</f>
        <v>0</v>
      </c>
      <c r="D172" s="63"/>
      <c r="E172" s="63"/>
      <c r="F172" s="63"/>
      <c r="G172" s="63"/>
      <c r="H172" s="94">
        <f t="shared" si="10"/>
        <v>0</v>
      </c>
      <c r="I172" s="63"/>
      <c r="J172" s="63"/>
      <c r="K172" s="63"/>
      <c r="L172" s="63"/>
      <c r="M172" s="94">
        <f t="shared" si="11"/>
        <v>0</v>
      </c>
      <c r="N172" s="63"/>
      <c r="O172" s="63"/>
      <c r="P172" s="63"/>
      <c r="Q172" s="63"/>
      <c r="R172" s="94">
        <f t="shared" si="12"/>
        <v>0</v>
      </c>
      <c r="S172" s="63"/>
      <c r="T172" s="63"/>
      <c r="U172" s="63"/>
      <c r="V172" s="63"/>
      <c r="W172" s="94">
        <f t="shared" si="13"/>
        <v>0</v>
      </c>
      <c r="X172" s="69">
        <f t="shared" si="14"/>
        <v>1</v>
      </c>
    </row>
  </sheetData>
  <sheetProtection sheet="1" objects="1" scenarios="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H10" sqref="H10"/>
    </sheetView>
  </sheetViews>
  <sheetFormatPr baseColWidth="10" defaultRowHeight="15"/>
  <cols>
    <col min="1" max="1" width="6.42578125" style="129" customWidth="1"/>
    <col min="2" max="2" width="8.7109375" style="129" customWidth="1"/>
    <col min="3" max="3" width="87.42578125" style="129" customWidth="1"/>
    <col min="4" max="4" width="25.140625" style="129" bestFit="1" customWidth="1"/>
    <col min="5" max="16384" width="11.42578125" style="129"/>
  </cols>
  <sheetData>
    <row r="1" spans="1:5" ht="30">
      <c r="A1" s="167" t="s">
        <v>148</v>
      </c>
      <c r="B1" s="168"/>
      <c r="C1" s="168"/>
      <c r="D1" s="168"/>
      <c r="E1" s="169"/>
    </row>
    <row r="2" spans="1:5" ht="3.75" customHeight="1">
      <c r="A2" s="170"/>
      <c r="B2" s="171"/>
      <c r="C2" s="172"/>
      <c r="D2" s="173"/>
      <c r="E2" s="174"/>
    </row>
    <row r="3" spans="1:5" ht="24" customHeight="1">
      <c r="A3" s="170" t="s">
        <v>92</v>
      </c>
      <c r="B3" s="175"/>
      <c r="C3" s="175"/>
      <c r="D3" s="175"/>
      <c r="E3" s="171"/>
    </row>
    <row r="4" spans="1:5" ht="7.5" customHeight="1">
      <c r="A4" s="176"/>
      <c r="B4" s="177"/>
      <c r="C4" s="177"/>
      <c r="D4" s="177"/>
      <c r="E4" s="178"/>
    </row>
    <row r="5" spans="1:5" s="130" customFormat="1" ht="15.75" thickBot="1">
      <c r="A5" s="165"/>
      <c r="B5" s="166"/>
      <c r="C5" s="131" t="s">
        <v>93</v>
      </c>
      <c r="D5" s="131" t="s">
        <v>94</v>
      </c>
      <c r="E5" s="132" t="s">
        <v>32</v>
      </c>
    </row>
    <row r="6" spans="1:5" ht="23.1" customHeight="1">
      <c r="A6" s="179" t="s">
        <v>44</v>
      </c>
      <c r="B6" s="182" t="s">
        <v>95</v>
      </c>
      <c r="C6" s="133" t="s">
        <v>132</v>
      </c>
      <c r="D6" s="133" t="s">
        <v>96</v>
      </c>
      <c r="E6" s="185"/>
    </row>
    <row r="7" spans="1:5" ht="23.1" customHeight="1">
      <c r="A7" s="180"/>
      <c r="B7" s="183"/>
      <c r="C7" s="134" t="s">
        <v>133</v>
      </c>
      <c r="D7" s="134" t="s">
        <v>97</v>
      </c>
      <c r="E7" s="186"/>
    </row>
    <row r="8" spans="1:5" ht="23.1" customHeight="1">
      <c r="A8" s="180"/>
      <c r="B8" s="183"/>
      <c r="C8" s="134" t="s">
        <v>134</v>
      </c>
      <c r="D8" s="134" t="s">
        <v>98</v>
      </c>
      <c r="E8" s="186"/>
    </row>
    <row r="9" spans="1:5" ht="23.1" customHeight="1" thickBot="1">
      <c r="A9" s="181"/>
      <c r="B9" s="184"/>
      <c r="C9" s="134" t="s">
        <v>135</v>
      </c>
      <c r="D9" s="134" t="s">
        <v>99</v>
      </c>
      <c r="E9" s="187"/>
    </row>
    <row r="10" spans="1:5" ht="23.1" customHeight="1">
      <c r="A10" s="188" t="s">
        <v>44</v>
      </c>
      <c r="B10" s="191" t="s">
        <v>100</v>
      </c>
      <c r="C10" s="135" t="s">
        <v>136</v>
      </c>
      <c r="D10" s="135" t="s">
        <v>101</v>
      </c>
      <c r="E10" s="194"/>
    </row>
    <row r="11" spans="1:5" ht="23.1" customHeight="1">
      <c r="A11" s="189"/>
      <c r="B11" s="192"/>
      <c r="C11" s="135" t="s">
        <v>137</v>
      </c>
      <c r="D11" s="135" t="s">
        <v>102</v>
      </c>
      <c r="E11" s="195"/>
    </row>
    <row r="12" spans="1:5" ht="23.1" customHeight="1">
      <c r="A12" s="189"/>
      <c r="B12" s="192"/>
      <c r="C12" s="135" t="s">
        <v>138</v>
      </c>
      <c r="D12" s="135" t="s">
        <v>103</v>
      </c>
      <c r="E12" s="195"/>
    </row>
    <row r="13" spans="1:5" ht="23.1" customHeight="1" thickBot="1">
      <c r="A13" s="190"/>
      <c r="B13" s="193"/>
      <c r="C13" s="135" t="s">
        <v>139</v>
      </c>
      <c r="D13" s="135" t="s">
        <v>104</v>
      </c>
      <c r="E13" s="196"/>
    </row>
    <row r="14" spans="1:5" ht="23.1" customHeight="1">
      <c r="A14" s="197" t="s">
        <v>105</v>
      </c>
      <c r="B14" s="200" t="s">
        <v>106</v>
      </c>
      <c r="C14" s="134" t="s">
        <v>140</v>
      </c>
      <c r="D14" s="134" t="s">
        <v>107</v>
      </c>
      <c r="E14" s="185"/>
    </row>
    <row r="15" spans="1:5" ht="23.1" customHeight="1">
      <c r="A15" s="198"/>
      <c r="B15" s="183"/>
      <c r="C15" s="134" t="s">
        <v>141</v>
      </c>
      <c r="D15" s="134" t="s">
        <v>108</v>
      </c>
      <c r="E15" s="186"/>
    </row>
    <row r="16" spans="1:5" ht="23.1" customHeight="1">
      <c r="A16" s="198"/>
      <c r="B16" s="183"/>
      <c r="C16" s="134" t="s">
        <v>142</v>
      </c>
      <c r="D16" s="134" t="s">
        <v>109</v>
      </c>
      <c r="E16" s="186"/>
    </row>
    <row r="17" spans="1:5" ht="23.1" customHeight="1" thickBot="1">
      <c r="A17" s="199"/>
      <c r="B17" s="184"/>
      <c r="C17" s="134" t="s">
        <v>143</v>
      </c>
      <c r="D17" s="134" t="s">
        <v>110</v>
      </c>
      <c r="E17" s="187"/>
    </row>
    <row r="18" spans="1:5" ht="23.1" customHeight="1">
      <c r="A18" s="188" t="s">
        <v>105</v>
      </c>
      <c r="B18" s="191" t="s">
        <v>49</v>
      </c>
      <c r="C18" s="135" t="s">
        <v>144</v>
      </c>
      <c r="D18" s="135" t="s">
        <v>27</v>
      </c>
      <c r="E18" s="194"/>
    </row>
    <row r="19" spans="1:5" ht="23.1" customHeight="1">
      <c r="A19" s="189"/>
      <c r="B19" s="192"/>
      <c r="C19" s="135" t="s">
        <v>145</v>
      </c>
      <c r="D19" s="135" t="s">
        <v>111</v>
      </c>
      <c r="E19" s="195"/>
    </row>
    <row r="20" spans="1:5" ht="23.1" customHeight="1">
      <c r="A20" s="189"/>
      <c r="B20" s="192"/>
      <c r="C20" s="135" t="s">
        <v>146</v>
      </c>
      <c r="D20" s="135" t="s">
        <v>112</v>
      </c>
      <c r="E20" s="195"/>
    </row>
    <row r="21" spans="1:5" ht="23.1" customHeight="1" thickBot="1">
      <c r="A21" s="190"/>
      <c r="B21" s="193"/>
      <c r="C21" s="135" t="s">
        <v>147</v>
      </c>
      <c r="D21" s="135" t="s">
        <v>113</v>
      </c>
      <c r="E21" s="196"/>
    </row>
    <row r="22" spans="1:5">
      <c r="A22" s="136"/>
      <c r="B22" s="137"/>
      <c r="C22" s="137"/>
      <c r="D22" s="137"/>
      <c r="E22" s="194"/>
    </row>
    <row r="23" spans="1:5">
      <c r="A23" s="138" t="s">
        <v>114</v>
      </c>
      <c r="B23" s="139"/>
      <c r="C23" s="139"/>
      <c r="D23" s="140"/>
      <c r="E23" s="195"/>
    </row>
    <row r="24" spans="1:5">
      <c r="A24" s="141" t="s">
        <v>115</v>
      </c>
      <c r="B24" s="139"/>
      <c r="C24" s="139"/>
      <c r="D24" s="140"/>
      <c r="E24" s="195"/>
    </row>
    <row r="25" spans="1:5" ht="15.75" thickBot="1">
      <c r="A25" s="142" t="s">
        <v>116</v>
      </c>
      <c r="B25" s="143"/>
      <c r="C25" s="143"/>
      <c r="D25" s="144" t="s">
        <v>117</v>
      </c>
      <c r="E25" s="196"/>
    </row>
  </sheetData>
  <mergeCells count="19">
    <mergeCell ref="E22:E25"/>
    <mergeCell ref="A14:A17"/>
    <mergeCell ref="B14:B17"/>
    <mergeCell ref="E14:E17"/>
    <mergeCell ref="A18:A21"/>
    <mergeCell ref="B18:B21"/>
    <mergeCell ref="E18:E21"/>
    <mergeCell ref="A6:A9"/>
    <mergeCell ref="B6:B9"/>
    <mergeCell ref="E6:E9"/>
    <mergeCell ref="A10:A13"/>
    <mergeCell ref="B10:B13"/>
    <mergeCell ref="E10:E13"/>
    <mergeCell ref="A5:B5"/>
    <mergeCell ref="A1:E1"/>
    <mergeCell ref="A2:B2"/>
    <mergeCell ref="C2:E2"/>
    <mergeCell ref="A3:E3"/>
    <mergeCell ref="A4:E4"/>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H10" sqref="H10"/>
    </sheetView>
  </sheetViews>
  <sheetFormatPr baseColWidth="10" defaultRowHeight="15"/>
  <cols>
    <col min="1" max="1" width="6.42578125" style="129" customWidth="1"/>
    <col min="2" max="2" width="8.7109375" style="129" customWidth="1"/>
    <col min="3" max="3" width="87.42578125" style="129" bestFit="1" customWidth="1"/>
    <col min="4" max="4" width="27.28515625" style="129" customWidth="1"/>
    <col min="5" max="16384" width="11.42578125" style="129"/>
  </cols>
  <sheetData>
    <row r="1" spans="1:5" ht="30">
      <c r="A1" s="202" t="s">
        <v>149</v>
      </c>
      <c r="B1" s="203"/>
      <c r="C1" s="203"/>
      <c r="D1" s="203"/>
      <c r="E1" s="204"/>
    </row>
    <row r="2" spans="1:5" ht="3.75" customHeight="1">
      <c r="A2" s="170"/>
      <c r="B2" s="205"/>
      <c r="C2" s="172"/>
      <c r="D2" s="205"/>
      <c r="E2" s="206"/>
    </row>
    <row r="3" spans="1:5" ht="24" customHeight="1">
      <c r="A3" s="170" t="s">
        <v>118</v>
      </c>
      <c r="B3" s="175"/>
      <c r="C3" s="175"/>
      <c r="D3" s="175"/>
      <c r="E3" s="171"/>
    </row>
    <row r="4" spans="1:5" ht="7.5" customHeight="1">
      <c r="A4" s="176"/>
      <c r="B4" s="205"/>
      <c r="C4" s="205"/>
      <c r="D4" s="205"/>
      <c r="E4" s="206"/>
    </row>
    <row r="5" spans="1:5" s="130" customFormat="1" ht="15.75" thickBot="1">
      <c r="A5" s="165"/>
      <c r="B5" s="201"/>
      <c r="C5" s="131" t="s">
        <v>93</v>
      </c>
      <c r="D5" s="131" t="s">
        <v>94</v>
      </c>
      <c r="E5" s="132" t="s">
        <v>32</v>
      </c>
    </row>
    <row r="6" spans="1:5" ht="23.1" customHeight="1">
      <c r="A6" s="181" t="s">
        <v>44</v>
      </c>
      <c r="B6" s="208" t="s">
        <v>95</v>
      </c>
      <c r="C6" s="133" t="s">
        <v>150</v>
      </c>
      <c r="D6" s="133" t="s">
        <v>119</v>
      </c>
      <c r="E6" s="210"/>
    </row>
    <row r="7" spans="1:5" ht="23.1" customHeight="1">
      <c r="A7" s="207"/>
      <c r="B7" s="209"/>
      <c r="C7" s="134" t="s">
        <v>151</v>
      </c>
      <c r="D7" s="134" t="s">
        <v>120</v>
      </c>
      <c r="E7" s="211"/>
    </row>
    <row r="8" spans="1:5" ht="23.1" customHeight="1">
      <c r="A8" s="207"/>
      <c r="B8" s="209"/>
      <c r="C8" s="134" t="s">
        <v>152</v>
      </c>
      <c r="D8" s="134" t="s">
        <v>121</v>
      </c>
      <c r="E8" s="211"/>
    </row>
    <row r="9" spans="1:5" ht="23.1" customHeight="1">
      <c r="A9" s="207"/>
      <c r="B9" s="209"/>
      <c r="C9" s="134" t="s">
        <v>133</v>
      </c>
      <c r="D9" s="134" t="s">
        <v>122</v>
      </c>
      <c r="E9" s="212"/>
    </row>
    <row r="10" spans="1:5" ht="23.1" customHeight="1" thickBot="1">
      <c r="A10" s="207"/>
      <c r="B10" s="209"/>
      <c r="C10" s="134" t="s">
        <v>153</v>
      </c>
      <c r="D10" s="134" t="s">
        <v>123</v>
      </c>
      <c r="E10" s="213"/>
    </row>
    <row r="11" spans="1:5" ht="23.1" customHeight="1">
      <c r="A11" s="214" t="s">
        <v>44</v>
      </c>
      <c r="B11" s="215" t="s">
        <v>100</v>
      </c>
      <c r="C11" s="135" t="s">
        <v>154</v>
      </c>
      <c r="D11" s="135" t="s">
        <v>103</v>
      </c>
      <c r="E11" s="217"/>
    </row>
    <row r="12" spans="1:5" ht="23.1" customHeight="1">
      <c r="A12" s="214"/>
      <c r="B12" s="216"/>
      <c r="C12" s="135" t="s">
        <v>155</v>
      </c>
      <c r="D12" s="135" t="s">
        <v>124</v>
      </c>
      <c r="E12" s="218"/>
    </row>
    <row r="13" spans="1:5" ht="23.1" customHeight="1">
      <c r="A13" s="214"/>
      <c r="B13" s="216"/>
      <c r="C13" s="135" t="s">
        <v>156</v>
      </c>
      <c r="D13" s="135" t="s">
        <v>101</v>
      </c>
      <c r="E13" s="218"/>
    </row>
    <row r="14" spans="1:5" ht="23.1" customHeight="1" thickBot="1">
      <c r="A14" s="214"/>
      <c r="B14" s="216"/>
      <c r="C14" s="135" t="s">
        <v>157</v>
      </c>
      <c r="D14" s="135" t="s">
        <v>125</v>
      </c>
      <c r="E14" s="219"/>
    </row>
    <row r="15" spans="1:5" ht="23.1" customHeight="1">
      <c r="A15" s="220" t="s">
        <v>105</v>
      </c>
      <c r="B15" s="221" t="s">
        <v>106</v>
      </c>
      <c r="C15" s="134" t="s">
        <v>158</v>
      </c>
      <c r="D15" s="134" t="s">
        <v>126</v>
      </c>
      <c r="E15" s="210"/>
    </row>
    <row r="16" spans="1:5" ht="23.1" customHeight="1">
      <c r="A16" s="220"/>
      <c r="B16" s="222"/>
      <c r="C16" s="134" t="s">
        <v>159</v>
      </c>
      <c r="D16" s="134" t="s">
        <v>127</v>
      </c>
      <c r="E16" s="211"/>
    </row>
    <row r="17" spans="1:5" ht="23.1" customHeight="1">
      <c r="A17" s="220"/>
      <c r="B17" s="222"/>
      <c r="C17" s="134" t="s">
        <v>142</v>
      </c>
      <c r="D17" s="134" t="s">
        <v>109</v>
      </c>
      <c r="E17" s="211"/>
    </row>
    <row r="18" spans="1:5" ht="23.1" customHeight="1">
      <c r="A18" s="220"/>
      <c r="B18" s="222"/>
      <c r="C18" s="134" t="s">
        <v>160</v>
      </c>
      <c r="D18" s="134" t="s">
        <v>128</v>
      </c>
      <c r="E18" s="212"/>
    </row>
    <row r="19" spans="1:5" ht="23.1" customHeight="1" thickBot="1">
      <c r="A19" s="220"/>
      <c r="B19" s="222"/>
      <c r="C19" s="134" t="s">
        <v>161</v>
      </c>
      <c r="D19" s="134" t="s">
        <v>129</v>
      </c>
      <c r="E19" s="213"/>
    </row>
    <row r="20" spans="1:5" ht="23.1" customHeight="1">
      <c r="A20" s="214" t="s">
        <v>105</v>
      </c>
      <c r="B20" s="215" t="s">
        <v>49</v>
      </c>
      <c r="C20" s="135" t="s">
        <v>162</v>
      </c>
      <c r="D20" s="135" t="s">
        <v>27</v>
      </c>
      <c r="E20" s="217"/>
    </row>
    <row r="21" spans="1:5" ht="23.1" customHeight="1">
      <c r="A21" s="214"/>
      <c r="B21" s="216"/>
      <c r="C21" s="135" t="s">
        <v>163</v>
      </c>
      <c r="D21" s="135" t="s">
        <v>30</v>
      </c>
      <c r="E21" s="218"/>
    </row>
    <row r="22" spans="1:5" ht="23.1" customHeight="1">
      <c r="A22" s="214"/>
      <c r="B22" s="216"/>
      <c r="C22" s="135" t="s">
        <v>164</v>
      </c>
      <c r="D22" s="135" t="s">
        <v>130</v>
      </c>
      <c r="E22" s="218"/>
    </row>
    <row r="23" spans="1:5" ht="23.1" customHeight="1" thickBot="1">
      <c r="A23" s="214"/>
      <c r="B23" s="216"/>
      <c r="C23" s="135" t="s">
        <v>165</v>
      </c>
      <c r="D23" s="135" t="s">
        <v>131</v>
      </c>
      <c r="E23" s="219"/>
    </row>
    <row r="24" spans="1:5">
      <c r="A24" s="136"/>
      <c r="B24" s="137"/>
      <c r="C24" s="137"/>
      <c r="D24" s="137"/>
      <c r="E24" s="217"/>
    </row>
    <row r="25" spans="1:5">
      <c r="A25" s="138" t="s">
        <v>114</v>
      </c>
      <c r="B25" s="139"/>
      <c r="C25" s="139"/>
      <c r="D25" s="140"/>
      <c r="E25" s="218"/>
    </row>
    <row r="26" spans="1:5">
      <c r="A26" s="141" t="s">
        <v>115</v>
      </c>
      <c r="B26" s="139"/>
      <c r="C26" s="139"/>
      <c r="D26" s="140"/>
      <c r="E26" s="218"/>
    </row>
    <row r="27" spans="1:5" ht="15.75" thickBot="1">
      <c r="A27" s="142" t="s">
        <v>116</v>
      </c>
      <c r="B27" s="143"/>
      <c r="C27" s="143"/>
      <c r="D27" s="144" t="s">
        <v>117</v>
      </c>
      <c r="E27" s="219"/>
    </row>
  </sheetData>
  <mergeCells count="19">
    <mergeCell ref="E24:E27"/>
    <mergeCell ref="A15:A19"/>
    <mergeCell ref="B15:B19"/>
    <mergeCell ref="E15:E19"/>
    <mergeCell ref="A20:A23"/>
    <mergeCell ref="B20:B23"/>
    <mergeCell ref="E20:E23"/>
    <mergeCell ref="A6:A10"/>
    <mergeCell ref="B6:B10"/>
    <mergeCell ref="E6:E10"/>
    <mergeCell ref="A11:A14"/>
    <mergeCell ref="B11:B14"/>
    <mergeCell ref="E11:E14"/>
    <mergeCell ref="A5:B5"/>
    <mergeCell ref="A1:E1"/>
    <mergeCell ref="A2:B2"/>
    <mergeCell ref="C2:E2"/>
    <mergeCell ref="A3:E3"/>
    <mergeCell ref="A4:E4"/>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71"/>
  <sheetViews>
    <sheetView zoomScaleNormal="100" workbookViewId="0">
      <selection activeCell="F5" sqref="F5"/>
    </sheetView>
  </sheetViews>
  <sheetFormatPr baseColWidth="10" defaultRowHeight="12.75"/>
  <cols>
    <col min="1" max="1" width="8.7109375" customWidth="1"/>
    <col min="4" max="4" width="5.7109375" customWidth="1"/>
    <col min="5" max="5" width="5.85546875" customWidth="1"/>
    <col min="6" max="6" width="6.7109375" customWidth="1"/>
    <col min="7" max="7" width="5.85546875" customWidth="1"/>
    <col min="8" max="8" width="8.85546875" customWidth="1"/>
    <col min="9" max="9" width="6.5703125" customWidth="1"/>
    <col min="10" max="10" width="7" customWidth="1"/>
    <col min="11" max="11" width="6" customWidth="1"/>
    <col min="12" max="12" width="7.140625" customWidth="1"/>
    <col min="13" max="13" width="5.85546875" customWidth="1"/>
    <col min="14" max="14" width="7.42578125" customWidth="1"/>
    <col min="15" max="15" width="5.140625" customWidth="1"/>
    <col min="16" max="16" width="8.140625" customWidth="1"/>
    <col min="17" max="17" width="5.28515625" customWidth="1"/>
    <col min="18" max="18" width="7.140625" hidden="1" customWidth="1"/>
    <col min="19" max="19" width="6.140625" hidden="1" customWidth="1"/>
    <col min="20" max="20" width="5.42578125" style="26" customWidth="1"/>
    <col min="21" max="21" width="4" style="123" bestFit="1" customWidth="1"/>
  </cols>
  <sheetData>
    <row r="1" spans="1:23" ht="38.25" customHeight="1">
      <c r="D1" s="159" t="s">
        <v>65</v>
      </c>
      <c r="E1" s="160"/>
      <c r="F1" s="161"/>
      <c r="G1" s="161"/>
      <c r="H1" s="161"/>
      <c r="I1" s="161"/>
      <c r="J1" s="161"/>
      <c r="K1" s="161"/>
      <c r="L1" s="161"/>
      <c r="M1" s="161"/>
      <c r="N1" s="161"/>
      <c r="O1" s="161"/>
      <c r="P1" s="161"/>
      <c r="Q1" s="161"/>
      <c r="R1" s="161"/>
      <c r="S1" s="161"/>
      <c r="T1" s="161"/>
    </row>
    <row r="2" spans="1:23">
      <c r="A2" s="33" t="s">
        <v>39</v>
      </c>
      <c r="B2" s="33" t="s">
        <v>3</v>
      </c>
      <c r="C2" s="21" t="s">
        <v>2</v>
      </c>
      <c r="D2" s="22" t="s">
        <v>25</v>
      </c>
      <c r="E2" s="23" t="s">
        <v>26</v>
      </c>
      <c r="F2" s="223" t="s">
        <v>27</v>
      </c>
      <c r="G2" s="230"/>
      <c r="H2" s="230"/>
      <c r="I2" s="230"/>
      <c r="J2" s="230"/>
      <c r="K2" s="231"/>
      <c r="L2" s="223" t="s">
        <v>28</v>
      </c>
      <c r="M2" s="224"/>
      <c r="N2" s="225" t="s">
        <v>29</v>
      </c>
      <c r="O2" s="224"/>
      <c r="P2" s="226" t="s">
        <v>30</v>
      </c>
      <c r="Q2" s="227"/>
      <c r="R2" s="228" t="s">
        <v>31</v>
      </c>
      <c r="S2" s="229"/>
      <c r="T2" s="24" t="s">
        <v>12</v>
      </c>
    </row>
    <row r="3" spans="1:23" ht="23.25" customHeight="1">
      <c r="C3" s="32"/>
      <c r="D3" s="67"/>
      <c r="E3" s="68"/>
      <c r="F3" s="120" t="s">
        <v>79</v>
      </c>
      <c r="G3" s="66" t="s">
        <v>32</v>
      </c>
      <c r="H3" s="120" t="s">
        <v>80</v>
      </c>
      <c r="I3" s="66" t="s">
        <v>32</v>
      </c>
      <c r="J3" s="119" t="s">
        <v>81</v>
      </c>
      <c r="K3" s="66" t="s">
        <v>32</v>
      </c>
      <c r="L3" s="97" t="s">
        <v>73</v>
      </c>
      <c r="M3" s="66" t="s">
        <v>32</v>
      </c>
      <c r="N3" s="97" t="s">
        <v>72</v>
      </c>
      <c r="O3" s="66" t="s">
        <v>32</v>
      </c>
      <c r="P3" s="98" t="s">
        <v>82</v>
      </c>
      <c r="Q3" s="66" t="s">
        <v>32</v>
      </c>
      <c r="R3" s="97" t="s">
        <v>83</v>
      </c>
      <c r="S3" s="65" t="s">
        <v>32</v>
      </c>
      <c r="T3" s="25" t="s">
        <v>33</v>
      </c>
    </row>
    <row r="4" spans="1:23">
      <c r="A4" s="114" t="s">
        <v>75</v>
      </c>
      <c r="B4" s="114" t="str">
        <f>Rangliste!C4</f>
        <v>Muster</v>
      </c>
      <c r="C4" s="114" t="str">
        <f>Rangliste!D4</f>
        <v>Tanja</v>
      </c>
      <c r="D4" s="115">
        <v>158</v>
      </c>
      <c r="E4" s="116">
        <v>52</v>
      </c>
      <c r="F4" s="116">
        <v>1.23</v>
      </c>
      <c r="G4" s="118">
        <f>IF(F4&lt;0.01,1,IF(F4&lt;1.21,4,IF(F4&lt;1.26,3,IF(F4&lt;1.31,2,IF(F4&gt;1.3,1)))))</f>
        <v>3</v>
      </c>
      <c r="H4" s="116">
        <v>3.53</v>
      </c>
      <c r="I4" s="28">
        <f>IF(H4&lt;0.01,1,IF(H4&lt;3.51,4,IF(H4&lt;3.61,3,IF(H4&lt;3.76,2,IF(H4&gt;3.75,1)))))</f>
        <v>3</v>
      </c>
      <c r="J4" s="116">
        <v>5.81</v>
      </c>
      <c r="K4" s="118">
        <f>IF(J4&lt;0.01,1,IF(J4&lt;5.41,4,IF(J4&lt;5.61,3,IF(J4&lt;5.81,2,IF(J4&gt;5.8,1)))))</f>
        <v>1</v>
      </c>
      <c r="L4" s="116">
        <v>156</v>
      </c>
      <c r="M4" s="29">
        <f>IF(L4&gt;154,4,IF(L4&gt;134,3,IF(L4&gt;124,2,IF(L4&lt;125,1))))</f>
        <v>4</v>
      </c>
      <c r="N4" s="121">
        <v>6.1805555555555558E-2</v>
      </c>
      <c r="O4" s="28">
        <f>IF(U4&gt;149,4,IF(U4&gt;119,3,IF(U4&gt;89,2,IF(U4&lt;90,1))))</f>
        <v>1</v>
      </c>
      <c r="P4" s="122">
        <v>7</v>
      </c>
      <c r="Q4" s="30">
        <f>IF(P4&lt;&gt;"",IF(P4&gt;19,4,IF(P4&gt;9,3,IF(P4&gt;=0,2,IF(P4&lt;0,1,1)))),1)</f>
        <v>2</v>
      </c>
      <c r="R4" s="117">
        <v>16.399999999999999</v>
      </c>
      <c r="S4" s="31">
        <f>IF(R4&gt;14.4,4,IF(R4&gt;14,3,IF(R4&gt;13,2,IF(R4&lt;13,1))))+IF(R4=13,1)</f>
        <v>4</v>
      </c>
      <c r="T4" s="100">
        <f>((G4+I4+K4+M4+O4+Q4))/6</f>
        <v>2.3333333333333335</v>
      </c>
      <c r="U4" s="124">
        <f>N4*60*24</f>
        <v>89</v>
      </c>
      <c r="V4" s="101"/>
      <c r="W4" s="96"/>
    </row>
    <row r="5" spans="1:23">
      <c r="A5" s="27">
        <v>1</v>
      </c>
      <c r="B5" s="27">
        <f>Rangliste!C5</f>
        <v>0</v>
      </c>
      <c r="C5" s="27">
        <f>Rangliste!D5</f>
        <v>0</v>
      </c>
      <c r="D5" s="46"/>
      <c r="E5" s="47"/>
      <c r="F5" s="47"/>
      <c r="G5" s="118">
        <f t="shared" ref="G5:G68" si="0">IF(F5&lt;0.01,1,IF(F5&lt;1.21,4,IF(F5&lt;1.26,3,IF(F5&lt;1.31,2,IF(F5&gt;1.3,1)))))</f>
        <v>1</v>
      </c>
      <c r="H5" s="47"/>
      <c r="I5" s="28">
        <f t="shared" ref="I5:I68" si="1">IF(H5&lt;0.01,1,IF(H5&lt;3.51,4,IF(H5&lt;3.61,3,IF(H5&lt;3.76,2,IF(H5&gt;3.75,1)))))</f>
        <v>1</v>
      </c>
      <c r="J5" s="47"/>
      <c r="K5" s="118">
        <f t="shared" ref="K5:K68" si="2">IF(J5&lt;0.01,1,IF(J5&lt;5.41,4,IF(J5&lt;5.61,3,IF(J5&lt;5.81,2,IF(J5&gt;5.8,1)))))</f>
        <v>1</v>
      </c>
      <c r="L5" s="47"/>
      <c r="M5" s="29">
        <f t="shared" ref="M5:M68" si="3">IF(L5&gt;154,4,IF(L5&gt;134,3,IF(L5&gt;124,2,IF(L5&lt;125,1))))</f>
        <v>1</v>
      </c>
      <c r="N5" s="49"/>
      <c r="O5" s="28">
        <f t="shared" ref="O5:O68" si="4">IF(U5&gt;149,4,IF(U5&gt;119,3,IF(U5&gt;89,2,IF(U5&lt;90,1))))</f>
        <v>1</v>
      </c>
      <c r="P5" s="55"/>
      <c r="Q5" s="30">
        <f t="shared" ref="Q5:Q68" si="5">IF(P5&lt;&gt;"",IF(P5&gt;19,4,IF(P5&gt;9,3,IF(P5&gt;=0,2,IF(P5&lt;0,1,1)))),1)</f>
        <v>1</v>
      </c>
      <c r="R5" s="59"/>
      <c r="S5" s="31">
        <f t="shared" ref="S5:S68" si="6">IF(R5&gt;14.4,4,IF(R5&gt;14,3,IF(R5&gt;13,2,IF(R5&lt;13,1))))+IF(R5=13,1)</f>
        <v>1</v>
      </c>
      <c r="T5" s="100">
        <f t="shared" ref="T5:T68" si="7">((G5+I5+K5+M5+O5+Q5))/6</f>
        <v>1</v>
      </c>
      <c r="U5" s="124">
        <f t="shared" ref="U5:U68" si="8">N5*60*24</f>
        <v>0</v>
      </c>
    </row>
    <row r="6" spans="1:23">
      <c r="A6" s="27">
        <v>2</v>
      </c>
      <c r="B6" s="27">
        <f>Rangliste!C6</f>
        <v>0</v>
      </c>
      <c r="C6" s="27">
        <f>Rangliste!D6</f>
        <v>0</v>
      </c>
      <c r="D6" s="48"/>
      <c r="E6" s="49"/>
      <c r="F6" s="47"/>
      <c r="G6" s="118">
        <f t="shared" si="0"/>
        <v>1</v>
      </c>
      <c r="H6" s="49"/>
      <c r="I6" s="28">
        <f t="shared" si="1"/>
        <v>1</v>
      </c>
      <c r="J6" s="49"/>
      <c r="K6" s="118">
        <f t="shared" si="2"/>
        <v>1</v>
      </c>
      <c r="L6" s="49"/>
      <c r="M6" s="29">
        <f t="shared" si="3"/>
        <v>1</v>
      </c>
      <c r="N6" s="49"/>
      <c r="O6" s="28">
        <f t="shared" si="4"/>
        <v>1</v>
      </c>
      <c r="P6" s="55"/>
      <c r="Q6" s="30">
        <f t="shared" si="5"/>
        <v>1</v>
      </c>
      <c r="R6" s="60"/>
      <c r="S6" s="31">
        <f t="shared" si="6"/>
        <v>1</v>
      </c>
      <c r="T6" s="100">
        <f t="shared" si="7"/>
        <v>1</v>
      </c>
      <c r="U6" s="124">
        <f t="shared" si="8"/>
        <v>0</v>
      </c>
    </row>
    <row r="7" spans="1:23">
      <c r="A7" s="27">
        <v>3</v>
      </c>
      <c r="B7" s="27">
        <f>Rangliste!C7</f>
        <v>0</v>
      </c>
      <c r="C7" s="27">
        <f>Rangliste!D7</f>
        <v>0</v>
      </c>
      <c r="D7" s="48"/>
      <c r="E7" s="49"/>
      <c r="F7" s="47"/>
      <c r="G7" s="118">
        <f t="shared" si="0"/>
        <v>1</v>
      </c>
      <c r="H7" s="49"/>
      <c r="I7" s="28">
        <f t="shared" si="1"/>
        <v>1</v>
      </c>
      <c r="J7" s="47"/>
      <c r="K7" s="118">
        <f t="shared" si="2"/>
        <v>1</v>
      </c>
      <c r="L7" s="49"/>
      <c r="M7" s="29">
        <f t="shared" si="3"/>
        <v>1</v>
      </c>
      <c r="N7" s="49"/>
      <c r="O7" s="28">
        <f t="shared" si="4"/>
        <v>1</v>
      </c>
      <c r="P7" s="55"/>
      <c r="Q7" s="30">
        <f t="shared" si="5"/>
        <v>1</v>
      </c>
      <c r="R7" s="60"/>
      <c r="S7" s="31">
        <f t="shared" si="6"/>
        <v>1</v>
      </c>
      <c r="T7" s="100">
        <f t="shared" si="7"/>
        <v>1</v>
      </c>
      <c r="U7" s="124">
        <f t="shared" si="8"/>
        <v>0</v>
      </c>
    </row>
    <row r="8" spans="1:23">
      <c r="A8" s="27">
        <v>4</v>
      </c>
      <c r="B8" s="27">
        <f>Rangliste!C8</f>
        <v>0</v>
      </c>
      <c r="C8" s="27">
        <f>Rangliste!D8</f>
        <v>0</v>
      </c>
      <c r="D8" s="50"/>
      <c r="E8" s="51"/>
      <c r="F8" s="47"/>
      <c r="G8" s="118">
        <f t="shared" si="0"/>
        <v>1</v>
      </c>
      <c r="H8" s="47"/>
      <c r="I8" s="28">
        <f t="shared" si="1"/>
        <v>1</v>
      </c>
      <c r="J8" s="49"/>
      <c r="K8" s="118">
        <f t="shared" si="2"/>
        <v>1</v>
      </c>
      <c r="L8" s="47"/>
      <c r="M8" s="29">
        <f t="shared" si="3"/>
        <v>1</v>
      </c>
      <c r="N8" s="56"/>
      <c r="O8" s="28">
        <f t="shared" si="4"/>
        <v>1</v>
      </c>
      <c r="P8" s="58"/>
      <c r="Q8" s="30">
        <f t="shared" si="5"/>
        <v>1</v>
      </c>
      <c r="R8" s="59"/>
      <c r="S8" s="31">
        <f t="shared" si="6"/>
        <v>1</v>
      </c>
      <c r="T8" s="100">
        <f t="shared" si="7"/>
        <v>1</v>
      </c>
      <c r="U8" s="124">
        <f t="shared" si="8"/>
        <v>0</v>
      </c>
    </row>
    <row r="9" spans="1:23">
      <c r="A9" s="27">
        <v>5</v>
      </c>
      <c r="B9" s="27">
        <f>Rangliste!C9</f>
        <v>0</v>
      </c>
      <c r="C9" s="27">
        <f>Rangliste!D9</f>
        <v>0</v>
      </c>
      <c r="D9" s="50"/>
      <c r="E9" s="51"/>
      <c r="F9" s="47"/>
      <c r="G9" s="118">
        <f t="shared" si="0"/>
        <v>1</v>
      </c>
      <c r="H9" s="49"/>
      <c r="I9" s="28">
        <f t="shared" si="1"/>
        <v>1</v>
      </c>
      <c r="J9" s="47"/>
      <c r="K9" s="118">
        <f t="shared" si="2"/>
        <v>1</v>
      </c>
      <c r="L9" s="49"/>
      <c r="M9" s="29">
        <f t="shared" si="3"/>
        <v>1</v>
      </c>
      <c r="N9" s="49"/>
      <c r="O9" s="28">
        <f t="shared" si="4"/>
        <v>1</v>
      </c>
      <c r="P9" s="55"/>
      <c r="Q9" s="30">
        <f t="shared" si="5"/>
        <v>1</v>
      </c>
      <c r="R9" s="60"/>
      <c r="S9" s="31">
        <f t="shared" si="6"/>
        <v>1</v>
      </c>
      <c r="T9" s="100">
        <f t="shared" si="7"/>
        <v>1</v>
      </c>
      <c r="U9" s="124">
        <f t="shared" si="8"/>
        <v>0</v>
      </c>
    </row>
    <row r="10" spans="1:23">
      <c r="A10" s="27">
        <v>6</v>
      </c>
      <c r="B10" s="27">
        <f>Rangliste!C10</f>
        <v>0</v>
      </c>
      <c r="C10" s="27">
        <f>Rangliste!D10</f>
        <v>0</v>
      </c>
      <c r="D10" s="48"/>
      <c r="E10" s="52"/>
      <c r="F10" s="47"/>
      <c r="G10" s="118">
        <f t="shared" si="0"/>
        <v>1</v>
      </c>
      <c r="H10" s="49"/>
      <c r="I10" s="28">
        <f t="shared" si="1"/>
        <v>1</v>
      </c>
      <c r="J10" s="49"/>
      <c r="K10" s="118">
        <f t="shared" si="2"/>
        <v>1</v>
      </c>
      <c r="L10" s="49"/>
      <c r="M10" s="29">
        <f t="shared" si="3"/>
        <v>1</v>
      </c>
      <c r="N10" s="49"/>
      <c r="O10" s="28">
        <f t="shared" si="4"/>
        <v>1</v>
      </c>
      <c r="P10" s="55"/>
      <c r="Q10" s="30">
        <f t="shared" si="5"/>
        <v>1</v>
      </c>
      <c r="R10" s="60"/>
      <c r="S10" s="31">
        <f t="shared" si="6"/>
        <v>1</v>
      </c>
      <c r="T10" s="100">
        <f t="shared" si="7"/>
        <v>1</v>
      </c>
      <c r="U10" s="124">
        <f t="shared" si="8"/>
        <v>0</v>
      </c>
    </row>
    <row r="11" spans="1:23">
      <c r="A11" s="27">
        <v>7</v>
      </c>
      <c r="B11" s="27">
        <f>Rangliste!C11</f>
        <v>0</v>
      </c>
      <c r="C11" s="27">
        <f>Rangliste!D11</f>
        <v>0</v>
      </c>
      <c r="D11" s="48"/>
      <c r="E11" s="52"/>
      <c r="F11" s="47"/>
      <c r="G11" s="118">
        <f t="shared" si="0"/>
        <v>1</v>
      </c>
      <c r="H11" s="47"/>
      <c r="I11" s="28">
        <f t="shared" si="1"/>
        <v>1</v>
      </c>
      <c r="J11" s="47"/>
      <c r="K11" s="118">
        <f t="shared" si="2"/>
        <v>1</v>
      </c>
      <c r="L11" s="47"/>
      <c r="M11" s="29">
        <f t="shared" si="3"/>
        <v>1</v>
      </c>
      <c r="N11" s="56"/>
      <c r="O11" s="28">
        <f t="shared" si="4"/>
        <v>1</v>
      </c>
      <c r="P11" s="58"/>
      <c r="Q11" s="30">
        <f t="shared" si="5"/>
        <v>1</v>
      </c>
      <c r="R11" s="59"/>
      <c r="S11" s="31">
        <f t="shared" si="6"/>
        <v>1</v>
      </c>
      <c r="T11" s="100">
        <f t="shared" si="7"/>
        <v>1</v>
      </c>
      <c r="U11" s="124">
        <f t="shared" si="8"/>
        <v>0</v>
      </c>
      <c r="W11" s="35"/>
    </row>
    <row r="12" spans="1:23">
      <c r="A12" s="27">
        <v>8</v>
      </c>
      <c r="B12" s="27">
        <f>Rangliste!C12</f>
        <v>0</v>
      </c>
      <c r="C12" s="27">
        <f>Rangliste!D12</f>
        <v>0</v>
      </c>
      <c r="D12" s="48"/>
      <c r="E12" s="52"/>
      <c r="F12" s="47"/>
      <c r="G12" s="118">
        <f t="shared" si="0"/>
        <v>1</v>
      </c>
      <c r="H12" s="49"/>
      <c r="I12" s="28">
        <f t="shared" si="1"/>
        <v>1</v>
      </c>
      <c r="J12" s="49"/>
      <c r="K12" s="118">
        <f t="shared" si="2"/>
        <v>1</v>
      </c>
      <c r="L12" s="49"/>
      <c r="M12" s="29">
        <f t="shared" si="3"/>
        <v>1</v>
      </c>
      <c r="N12" s="49"/>
      <c r="O12" s="28">
        <f t="shared" si="4"/>
        <v>1</v>
      </c>
      <c r="P12" s="55"/>
      <c r="Q12" s="30">
        <f t="shared" si="5"/>
        <v>1</v>
      </c>
      <c r="R12" s="60"/>
      <c r="S12" s="31">
        <f t="shared" si="6"/>
        <v>1</v>
      </c>
      <c r="T12" s="100">
        <f t="shared" si="7"/>
        <v>1</v>
      </c>
      <c r="U12" s="124">
        <f t="shared" si="8"/>
        <v>0</v>
      </c>
    </row>
    <row r="13" spans="1:23">
      <c r="A13" s="27">
        <v>9</v>
      </c>
      <c r="B13" s="27">
        <f>Rangliste!C13</f>
        <v>0</v>
      </c>
      <c r="C13" s="27">
        <f>Rangliste!D13</f>
        <v>0</v>
      </c>
      <c r="D13" s="48"/>
      <c r="E13" s="52"/>
      <c r="F13" s="47"/>
      <c r="G13" s="118">
        <f t="shared" si="0"/>
        <v>1</v>
      </c>
      <c r="H13" s="49"/>
      <c r="I13" s="28">
        <f t="shared" si="1"/>
        <v>1</v>
      </c>
      <c r="J13" s="47"/>
      <c r="K13" s="118">
        <f t="shared" si="2"/>
        <v>1</v>
      </c>
      <c r="L13" s="49"/>
      <c r="M13" s="29">
        <f t="shared" si="3"/>
        <v>1</v>
      </c>
      <c r="N13" s="146"/>
      <c r="O13" s="28">
        <f t="shared" si="4"/>
        <v>1</v>
      </c>
      <c r="P13" s="55"/>
      <c r="Q13" s="30">
        <f t="shared" si="5"/>
        <v>1</v>
      </c>
      <c r="R13" s="60"/>
      <c r="S13" s="31">
        <f t="shared" si="6"/>
        <v>1</v>
      </c>
      <c r="T13" s="100">
        <f t="shared" si="7"/>
        <v>1</v>
      </c>
      <c r="U13" s="124">
        <f t="shared" si="8"/>
        <v>0</v>
      </c>
    </row>
    <row r="14" spans="1:23">
      <c r="A14" s="27">
        <v>10</v>
      </c>
      <c r="B14" s="27">
        <f>Rangliste!C14</f>
        <v>0</v>
      </c>
      <c r="C14" s="27">
        <f>Rangliste!D14</f>
        <v>0</v>
      </c>
      <c r="D14" s="48"/>
      <c r="E14" s="52"/>
      <c r="F14" s="47"/>
      <c r="G14" s="118">
        <f t="shared" si="0"/>
        <v>1</v>
      </c>
      <c r="H14" s="47"/>
      <c r="I14" s="28">
        <f t="shared" si="1"/>
        <v>1</v>
      </c>
      <c r="J14" s="49"/>
      <c r="K14" s="118">
        <f t="shared" si="2"/>
        <v>1</v>
      </c>
      <c r="L14" s="47"/>
      <c r="M14" s="29">
        <f t="shared" si="3"/>
        <v>1</v>
      </c>
      <c r="N14" s="56"/>
      <c r="O14" s="28">
        <f t="shared" si="4"/>
        <v>1</v>
      </c>
      <c r="P14" s="58"/>
      <c r="Q14" s="30">
        <f t="shared" si="5"/>
        <v>1</v>
      </c>
      <c r="R14" s="59"/>
      <c r="S14" s="31">
        <f t="shared" si="6"/>
        <v>1</v>
      </c>
      <c r="T14" s="100">
        <f t="shared" si="7"/>
        <v>1</v>
      </c>
      <c r="U14" s="124">
        <f t="shared" si="8"/>
        <v>0</v>
      </c>
    </row>
    <row r="15" spans="1:23">
      <c r="A15" s="27">
        <v>11</v>
      </c>
      <c r="B15" s="27">
        <f>Rangliste!C15</f>
        <v>0</v>
      </c>
      <c r="C15" s="27">
        <f>Rangliste!D15</f>
        <v>0</v>
      </c>
      <c r="D15" s="48"/>
      <c r="E15" s="52"/>
      <c r="F15" s="47"/>
      <c r="G15" s="118">
        <f t="shared" si="0"/>
        <v>1</v>
      </c>
      <c r="H15" s="49"/>
      <c r="I15" s="28">
        <f t="shared" si="1"/>
        <v>1</v>
      </c>
      <c r="J15" s="47"/>
      <c r="K15" s="118">
        <f t="shared" si="2"/>
        <v>1</v>
      </c>
      <c r="L15" s="49"/>
      <c r="M15" s="29">
        <f t="shared" si="3"/>
        <v>1</v>
      </c>
      <c r="N15" s="49"/>
      <c r="O15" s="28">
        <f t="shared" si="4"/>
        <v>1</v>
      </c>
      <c r="P15" s="55"/>
      <c r="Q15" s="30">
        <f t="shared" si="5"/>
        <v>1</v>
      </c>
      <c r="R15" s="60"/>
      <c r="S15" s="31">
        <f t="shared" si="6"/>
        <v>1</v>
      </c>
      <c r="T15" s="100">
        <f t="shared" si="7"/>
        <v>1</v>
      </c>
      <c r="U15" s="124">
        <f t="shared" si="8"/>
        <v>0</v>
      </c>
    </row>
    <row r="16" spans="1:23">
      <c r="A16" s="27">
        <v>12</v>
      </c>
      <c r="B16" s="27">
        <f>Rangliste!C16</f>
        <v>0</v>
      </c>
      <c r="C16" s="27">
        <f>Rangliste!D16</f>
        <v>0</v>
      </c>
      <c r="D16" s="48"/>
      <c r="E16" s="52"/>
      <c r="F16" s="47"/>
      <c r="G16" s="118">
        <f t="shared" si="0"/>
        <v>1</v>
      </c>
      <c r="H16" s="49"/>
      <c r="I16" s="28">
        <f t="shared" si="1"/>
        <v>1</v>
      </c>
      <c r="J16" s="49"/>
      <c r="K16" s="118">
        <f t="shared" si="2"/>
        <v>1</v>
      </c>
      <c r="L16" s="49"/>
      <c r="M16" s="29">
        <f t="shared" si="3"/>
        <v>1</v>
      </c>
      <c r="N16" s="49"/>
      <c r="O16" s="28">
        <f t="shared" si="4"/>
        <v>1</v>
      </c>
      <c r="P16" s="55"/>
      <c r="Q16" s="30">
        <f t="shared" si="5"/>
        <v>1</v>
      </c>
      <c r="R16" s="60"/>
      <c r="S16" s="31">
        <f t="shared" si="6"/>
        <v>1</v>
      </c>
      <c r="T16" s="100">
        <f t="shared" si="7"/>
        <v>1</v>
      </c>
      <c r="U16" s="124">
        <f t="shared" si="8"/>
        <v>0</v>
      </c>
    </row>
    <row r="17" spans="1:21">
      <c r="A17" s="27">
        <v>13</v>
      </c>
      <c r="B17" s="27">
        <f>Rangliste!C17</f>
        <v>0</v>
      </c>
      <c r="C17" s="27">
        <f>Rangliste!D17</f>
        <v>0</v>
      </c>
      <c r="D17" s="48"/>
      <c r="E17" s="52"/>
      <c r="F17" s="47"/>
      <c r="G17" s="118">
        <f t="shared" si="0"/>
        <v>1</v>
      </c>
      <c r="H17" s="47"/>
      <c r="I17" s="28">
        <f t="shared" si="1"/>
        <v>1</v>
      </c>
      <c r="J17" s="52"/>
      <c r="K17" s="118">
        <f t="shared" si="2"/>
        <v>1</v>
      </c>
      <c r="L17" s="47"/>
      <c r="M17" s="29">
        <f t="shared" si="3"/>
        <v>1</v>
      </c>
      <c r="N17" s="56"/>
      <c r="O17" s="28">
        <f t="shared" si="4"/>
        <v>1</v>
      </c>
      <c r="P17" s="58"/>
      <c r="Q17" s="30">
        <f t="shared" si="5"/>
        <v>1</v>
      </c>
      <c r="R17" s="59"/>
      <c r="S17" s="31">
        <f t="shared" si="6"/>
        <v>1</v>
      </c>
      <c r="T17" s="100">
        <f t="shared" si="7"/>
        <v>1</v>
      </c>
      <c r="U17" s="124">
        <f t="shared" si="8"/>
        <v>0</v>
      </c>
    </row>
    <row r="18" spans="1:21">
      <c r="A18" s="27">
        <v>14</v>
      </c>
      <c r="B18" s="27">
        <f>Rangliste!C18</f>
        <v>0</v>
      </c>
      <c r="C18" s="27">
        <f>Rangliste!D18</f>
        <v>0</v>
      </c>
      <c r="D18" s="48"/>
      <c r="E18" s="52"/>
      <c r="F18" s="47"/>
      <c r="G18" s="118">
        <f t="shared" si="0"/>
        <v>1</v>
      </c>
      <c r="H18" s="49"/>
      <c r="I18" s="28">
        <f t="shared" si="1"/>
        <v>1</v>
      </c>
      <c r="J18" s="52"/>
      <c r="K18" s="118">
        <f t="shared" si="2"/>
        <v>1</v>
      </c>
      <c r="L18" s="52"/>
      <c r="M18" s="29">
        <f t="shared" si="3"/>
        <v>1</v>
      </c>
      <c r="N18" s="49"/>
      <c r="O18" s="28">
        <f t="shared" si="4"/>
        <v>1</v>
      </c>
      <c r="P18" s="55"/>
      <c r="Q18" s="30">
        <f t="shared" si="5"/>
        <v>1</v>
      </c>
      <c r="R18" s="60"/>
      <c r="S18" s="31">
        <f t="shared" si="6"/>
        <v>1</v>
      </c>
      <c r="T18" s="100">
        <f t="shared" si="7"/>
        <v>1</v>
      </c>
      <c r="U18" s="124">
        <f t="shared" si="8"/>
        <v>0</v>
      </c>
    </row>
    <row r="19" spans="1:21">
      <c r="A19" s="27">
        <v>15</v>
      </c>
      <c r="B19" s="27">
        <f>Rangliste!C19</f>
        <v>0</v>
      </c>
      <c r="C19" s="27">
        <f>Rangliste!D19</f>
        <v>0</v>
      </c>
      <c r="D19" s="48"/>
      <c r="E19" s="52"/>
      <c r="F19" s="47"/>
      <c r="G19" s="118">
        <f t="shared" si="0"/>
        <v>1</v>
      </c>
      <c r="H19" s="49"/>
      <c r="I19" s="28">
        <f t="shared" si="1"/>
        <v>1</v>
      </c>
      <c r="J19" s="52"/>
      <c r="K19" s="118">
        <f t="shared" si="2"/>
        <v>1</v>
      </c>
      <c r="L19" s="52"/>
      <c r="M19" s="29">
        <f t="shared" si="3"/>
        <v>1</v>
      </c>
      <c r="N19" s="49"/>
      <c r="O19" s="28">
        <f t="shared" si="4"/>
        <v>1</v>
      </c>
      <c r="P19" s="55"/>
      <c r="Q19" s="30">
        <f t="shared" si="5"/>
        <v>1</v>
      </c>
      <c r="R19" s="60"/>
      <c r="S19" s="31">
        <f t="shared" si="6"/>
        <v>1</v>
      </c>
      <c r="T19" s="100">
        <f t="shared" si="7"/>
        <v>1</v>
      </c>
      <c r="U19" s="124">
        <f t="shared" si="8"/>
        <v>0</v>
      </c>
    </row>
    <row r="20" spans="1:21">
      <c r="A20" s="27">
        <v>16</v>
      </c>
      <c r="B20" s="27">
        <f>Rangliste!C20</f>
        <v>0</v>
      </c>
      <c r="C20" s="27">
        <f>Rangliste!D20</f>
        <v>0</v>
      </c>
      <c r="D20" s="48"/>
      <c r="E20" s="52"/>
      <c r="F20" s="47"/>
      <c r="G20" s="118">
        <f t="shared" si="0"/>
        <v>1</v>
      </c>
      <c r="H20" s="52"/>
      <c r="I20" s="28">
        <f t="shared" si="1"/>
        <v>1</v>
      </c>
      <c r="J20" s="52"/>
      <c r="K20" s="118">
        <f t="shared" si="2"/>
        <v>1</v>
      </c>
      <c r="L20" s="52"/>
      <c r="M20" s="29">
        <f t="shared" si="3"/>
        <v>1</v>
      </c>
      <c r="N20" s="56"/>
      <c r="O20" s="28">
        <f t="shared" si="4"/>
        <v>1</v>
      </c>
      <c r="P20" s="58"/>
      <c r="Q20" s="30">
        <f t="shared" si="5"/>
        <v>1</v>
      </c>
      <c r="R20" s="59"/>
      <c r="S20" s="31">
        <f t="shared" si="6"/>
        <v>1</v>
      </c>
      <c r="T20" s="100">
        <f t="shared" si="7"/>
        <v>1</v>
      </c>
      <c r="U20" s="124">
        <f t="shared" si="8"/>
        <v>0</v>
      </c>
    </row>
    <row r="21" spans="1:21">
      <c r="A21" s="27">
        <v>17</v>
      </c>
      <c r="B21" s="27">
        <f>Rangliste!C21</f>
        <v>0</v>
      </c>
      <c r="C21" s="27">
        <f>Rangliste!D21</f>
        <v>0</v>
      </c>
      <c r="D21" s="53"/>
      <c r="E21" s="54"/>
      <c r="F21" s="47"/>
      <c r="G21" s="118">
        <f t="shared" si="0"/>
        <v>1</v>
      </c>
      <c r="H21" s="54"/>
      <c r="I21" s="28">
        <f t="shared" si="1"/>
        <v>1</v>
      </c>
      <c r="J21" s="54"/>
      <c r="K21" s="118">
        <f t="shared" si="2"/>
        <v>1</v>
      </c>
      <c r="L21" s="54"/>
      <c r="M21" s="29">
        <f t="shared" si="3"/>
        <v>1</v>
      </c>
      <c r="N21" s="49"/>
      <c r="O21" s="28">
        <f t="shared" si="4"/>
        <v>1</v>
      </c>
      <c r="P21" s="55"/>
      <c r="Q21" s="30">
        <f t="shared" si="5"/>
        <v>1</v>
      </c>
      <c r="R21" s="60"/>
      <c r="S21" s="31">
        <f t="shared" si="6"/>
        <v>1</v>
      </c>
      <c r="T21" s="100">
        <f t="shared" si="7"/>
        <v>1</v>
      </c>
      <c r="U21" s="124">
        <f t="shared" si="8"/>
        <v>0</v>
      </c>
    </row>
    <row r="22" spans="1:21">
      <c r="A22" s="27">
        <v>18</v>
      </c>
      <c r="B22" s="27">
        <f>Rangliste!C22</f>
        <v>0</v>
      </c>
      <c r="C22" s="27">
        <f>Rangliste!D22</f>
        <v>0</v>
      </c>
      <c r="D22" s="48"/>
      <c r="E22" s="47"/>
      <c r="F22" s="47"/>
      <c r="G22" s="118">
        <f t="shared" si="0"/>
        <v>1</v>
      </c>
      <c r="H22" s="47"/>
      <c r="I22" s="28">
        <f t="shared" si="1"/>
        <v>1</v>
      </c>
      <c r="J22" s="47"/>
      <c r="K22" s="118">
        <f t="shared" si="2"/>
        <v>1</v>
      </c>
      <c r="L22" s="47"/>
      <c r="M22" s="29">
        <f t="shared" si="3"/>
        <v>1</v>
      </c>
      <c r="N22" s="49"/>
      <c r="O22" s="28">
        <f t="shared" si="4"/>
        <v>1</v>
      </c>
      <c r="P22" s="55"/>
      <c r="Q22" s="30">
        <f t="shared" si="5"/>
        <v>1</v>
      </c>
      <c r="R22" s="60"/>
      <c r="S22" s="31">
        <f t="shared" si="6"/>
        <v>1</v>
      </c>
      <c r="T22" s="100">
        <f t="shared" si="7"/>
        <v>1</v>
      </c>
      <c r="U22" s="124">
        <f t="shared" si="8"/>
        <v>0</v>
      </c>
    </row>
    <row r="23" spans="1:21">
      <c r="A23" s="27">
        <v>19</v>
      </c>
      <c r="B23" s="27">
        <f>Rangliste!C23</f>
        <v>0</v>
      </c>
      <c r="C23" s="27">
        <f>Rangliste!D23</f>
        <v>0</v>
      </c>
      <c r="D23" s="48"/>
      <c r="E23" s="52"/>
      <c r="F23" s="47"/>
      <c r="G23" s="118">
        <f t="shared" si="0"/>
        <v>1</v>
      </c>
      <c r="H23" s="52"/>
      <c r="I23" s="28">
        <f t="shared" si="1"/>
        <v>1</v>
      </c>
      <c r="J23" s="52"/>
      <c r="K23" s="118">
        <f t="shared" si="2"/>
        <v>1</v>
      </c>
      <c r="L23" s="52"/>
      <c r="M23" s="29">
        <f t="shared" si="3"/>
        <v>1</v>
      </c>
      <c r="N23" s="56"/>
      <c r="O23" s="28">
        <f t="shared" si="4"/>
        <v>1</v>
      </c>
      <c r="P23" s="58"/>
      <c r="Q23" s="30">
        <f t="shared" si="5"/>
        <v>1</v>
      </c>
      <c r="R23" s="59"/>
      <c r="S23" s="31">
        <f t="shared" si="6"/>
        <v>1</v>
      </c>
      <c r="T23" s="100">
        <f t="shared" si="7"/>
        <v>1</v>
      </c>
      <c r="U23" s="124">
        <f t="shared" si="8"/>
        <v>0</v>
      </c>
    </row>
    <row r="24" spans="1:21">
      <c r="A24" s="27">
        <v>20</v>
      </c>
      <c r="B24" s="27">
        <f>Rangliste!C24</f>
        <v>0</v>
      </c>
      <c r="C24" s="27">
        <f>Rangliste!D24</f>
        <v>0</v>
      </c>
      <c r="D24" s="48"/>
      <c r="E24" s="52"/>
      <c r="F24" s="47"/>
      <c r="G24" s="118">
        <f t="shared" si="0"/>
        <v>1</v>
      </c>
      <c r="H24" s="52"/>
      <c r="I24" s="28">
        <f t="shared" si="1"/>
        <v>1</v>
      </c>
      <c r="J24" s="52"/>
      <c r="K24" s="118">
        <f t="shared" si="2"/>
        <v>1</v>
      </c>
      <c r="L24" s="52"/>
      <c r="M24" s="29">
        <f t="shared" si="3"/>
        <v>1</v>
      </c>
      <c r="N24" s="49"/>
      <c r="O24" s="28">
        <f t="shared" si="4"/>
        <v>1</v>
      </c>
      <c r="P24" s="55"/>
      <c r="Q24" s="30">
        <f t="shared" si="5"/>
        <v>1</v>
      </c>
      <c r="R24" s="60"/>
      <c r="S24" s="31">
        <f t="shared" si="6"/>
        <v>1</v>
      </c>
      <c r="T24" s="100">
        <f t="shared" si="7"/>
        <v>1</v>
      </c>
      <c r="U24" s="124">
        <f t="shared" si="8"/>
        <v>0</v>
      </c>
    </row>
    <row r="25" spans="1:21">
      <c r="A25" s="27">
        <v>21</v>
      </c>
      <c r="B25" s="27">
        <f>Rangliste!C25</f>
        <v>0</v>
      </c>
      <c r="C25" s="27">
        <f>Rangliste!D25</f>
        <v>0</v>
      </c>
      <c r="D25" s="48"/>
      <c r="E25" s="49"/>
      <c r="F25" s="47"/>
      <c r="G25" s="118">
        <f t="shared" si="0"/>
        <v>1</v>
      </c>
      <c r="H25" s="49"/>
      <c r="I25" s="28">
        <f t="shared" si="1"/>
        <v>1</v>
      </c>
      <c r="J25" s="49"/>
      <c r="K25" s="118">
        <f t="shared" si="2"/>
        <v>1</v>
      </c>
      <c r="L25" s="49"/>
      <c r="M25" s="29">
        <f t="shared" si="3"/>
        <v>1</v>
      </c>
      <c r="N25" s="49"/>
      <c r="O25" s="28">
        <f t="shared" si="4"/>
        <v>1</v>
      </c>
      <c r="P25" s="55"/>
      <c r="Q25" s="30">
        <f t="shared" si="5"/>
        <v>1</v>
      </c>
      <c r="R25" s="60"/>
      <c r="S25" s="31">
        <f t="shared" si="6"/>
        <v>1</v>
      </c>
      <c r="T25" s="100">
        <f t="shared" si="7"/>
        <v>1</v>
      </c>
      <c r="U25" s="124">
        <f t="shared" si="8"/>
        <v>0</v>
      </c>
    </row>
    <row r="26" spans="1:21">
      <c r="A26" s="27">
        <v>22</v>
      </c>
      <c r="B26" s="27">
        <f>Rangliste!C26</f>
        <v>0</v>
      </c>
      <c r="C26" s="27">
        <f>Rangliste!D26</f>
        <v>0</v>
      </c>
      <c r="D26" s="48"/>
      <c r="E26" s="49"/>
      <c r="F26" s="47"/>
      <c r="G26" s="118">
        <f t="shared" si="0"/>
        <v>1</v>
      </c>
      <c r="H26" s="49"/>
      <c r="I26" s="28">
        <f t="shared" si="1"/>
        <v>1</v>
      </c>
      <c r="J26" s="49"/>
      <c r="K26" s="118">
        <f t="shared" si="2"/>
        <v>1</v>
      </c>
      <c r="L26" s="49"/>
      <c r="M26" s="29">
        <f t="shared" si="3"/>
        <v>1</v>
      </c>
      <c r="N26" s="49"/>
      <c r="O26" s="28">
        <f t="shared" si="4"/>
        <v>1</v>
      </c>
      <c r="P26" s="58"/>
      <c r="Q26" s="30">
        <f t="shared" si="5"/>
        <v>1</v>
      </c>
      <c r="R26" s="59"/>
      <c r="S26" s="31">
        <f t="shared" si="6"/>
        <v>1</v>
      </c>
      <c r="T26" s="100">
        <f t="shared" si="7"/>
        <v>1</v>
      </c>
      <c r="U26" s="124">
        <f t="shared" si="8"/>
        <v>0</v>
      </c>
    </row>
    <row r="27" spans="1:21">
      <c r="A27" s="27">
        <v>23</v>
      </c>
      <c r="B27" s="27">
        <f>Rangliste!C27</f>
        <v>0</v>
      </c>
      <c r="C27" s="27">
        <f>Rangliste!D27</f>
        <v>0</v>
      </c>
      <c r="D27" s="50"/>
      <c r="E27" s="51"/>
      <c r="F27" s="47"/>
      <c r="G27" s="118">
        <f t="shared" si="0"/>
        <v>1</v>
      </c>
      <c r="H27" s="51"/>
      <c r="I27" s="28">
        <f t="shared" si="1"/>
        <v>1</v>
      </c>
      <c r="J27" s="52"/>
      <c r="K27" s="118">
        <f t="shared" si="2"/>
        <v>1</v>
      </c>
      <c r="L27" s="52"/>
      <c r="M27" s="29">
        <f t="shared" si="3"/>
        <v>1</v>
      </c>
      <c r="N27" s="52"/>
      <c r="O27" s="28">
        <f t="shared" si="4"/>
        <v>1</v>
      </c>
      <c r="P27" s="55"/>
      <c r="Q27" s="30">
        <f t="shared" si="5"/>
        <v>1</v>
      </c>
      <c r="R27" s="60"/>
      <c r="S27" s="31">
        <f t="shared" si="6"/>
        <v>1</v>
      </c>
      <c r="T27" s="100">
        <f t="shared" si="7"/>
        <v>1</v>
      </c>
      <c r="U27" s="124">
        <f t="shared" si="8"/>
        <v>0</v>
      </c>
    </row>
    <row r="28" spans="1:21">
      <c r="A28" s="27">
        <v>24</v>
      </c>
      <c r="B28" s="27">
        <f>Rangliste!C28</f>
        <v>0</v>
      </c>
      <c r="C28" s="27">
        <f>Rangliste!D28</f>
        <v>0</v>
      </c>
      <c r="D28" s="48"/>
      <c r="E28" s="52"/>
      <c r="F28" s="47"/>
      <c r="G28" s="118">
        <f t="shared" si="0"/>
        <v>1</v>
      </c>
      <c r="H28" s="52"/>
      <c r="I28" s="28">
        <f t="shared" si="1"/>
        <v>1</v>
      </c>
      <c r="J28" s="52"/>
      <c r="K28" s="118">
        <f t="shared" si="2"/>
        <v>1</v>
      </c>
      <c r="L28" s="52"/>
      <c r="M28" s="29">
        <f t="shared" si="3"/>
        <v>1</v>
      </c>
      <c r="N28" s="52"/>
      <c r="O28" s="28">
        <f t="shared" si="4"/>
        <v>1</v>
      </c>
      <c r="P28" s="55"/>
      <c r="Q28" s="30">
        <f t="shared" si="5"/>
        <v>1</v>
      </c>
      <c r="R28" s="60"/>
      <c r="S28" s="31">
        <f t="shared" si="6"/>
        <v>1</v>
      </c>
      <c r="T28" s="100">
        <f t="shared" si="7"/>
        <v>1</v>
      </c>
      <c r="U28" s="124">
        <f t="shared" si="8"/>
        <v>0</v>
      </c>
    </row>
    <row r="29" spans="1:21">
      <c r="A29" s="27">
        <v>25</v>
      </c>
      <c r="B29" s="27">
        <f>Rangliste!C29</f>
        <v>0</v>
      </c>
      <c r="C29" s="27">
        <f>Rangliste!D29</f>
        <v>0</v>
      </c>
      <c r="D29" s="48"/>
      <c r="E29" s="52"/>
      <c r="F29" s="47"/>
      <c r="G29" s="118">
        <f t="shared" si="0"/>
        <v>1</v>
      </c>
      <c r="H29" s="52"/>
      <c r="I29" s="28">
        <f t="shared" si="1"/>
        <v>1</v>
      </c>
      <c r="J29" s="52"/>
      <c r="K29" s="118">
        <f t="shared" si="2"/>
        <v>1</v>
      </c>
      <c r="L29" s="52"/>
      <c r="M29" s="29">
        <f t="shared" si="3"/>
        <v>1</v>
      </c>
      <c r="N29" s="49"/>
      <c r="O29" s="28">
        <f t="shared" si="4"/>
        <v>1</v>
      </c>
      <c r="P29" s="58"/>
      <c r="Q29" s="30">
        <f t="shared" si="5"/>
        <v>1</v>
      </c>
      <c r="R29" s="60"/>
      <c r="S29" s="31">
        <f t="shared" si="6"/>
        <v>1</v>
      </c>
      <c r="T29" s="100">
        <f t="shared" si="7"/>
        <v>1</v>
      </c>
      <c r="U29" s="124">
        <f t="shared" si="8"/>
        <v>0</v>
      </c>
    </row>
    <row r="30" spans="1:21">
      <c r="A30" s="27">
        <v>26</v>
      </c>
      <c r="B30" s="27">
        <f>Rangliste!C30</f>
        <v>0</v>
      </c>
      <c r="C30" s="27">
        <f>Rangliste!D30</f>
        <v>0</v>
      </c>
      <c r="D30" s="48"/>
      <c r="E30" s="52"/>
      <c r="F30" s="47"/>
      <c r="G30" s="118">
        <f t="shared" si="0"/>
        <v>1</v>
      </c>
      <c r="H30" s="52"/>
      <c r="I30" s="28">
        <f t="shared" si="1"/>
        <v>1</v>
      </c>
      <c r="J30" s="52"/>
      <c r="K30" s="118">
        <f t="shared" si="2"/>
        <v>1</v>
      </c>
      <c r="L30" s="52"/>
      <c r="M30" s="29">
        <f t="shared" si="3"/>
        <v>1</v>
      </c>
      <c r="N30" s="52"/>
      <c r="O30" s="28">
        <f t="shared" si="4"/>
        <v>1</v>
      </c>
      <c r="P30" s="55"/>
      <c r="Q30" s="30">
        <f t="shared" si="5"/>
        <v>1</v>
      </c>
      <c r="R30" s="60"/>
      <c r="S30" s="31">
        <f t="shared" si="6"/>
        <v>1</v>
      </c>
      <c r="T30" s="100">
        <f t="shared" si="7"/>
        <v>1</v>
      </c>
      <c r="U30" s="124">
        <f t="shared" si="8"/>
        <v>0</v>
      </c>
    </row>
    <row r="31" spans="1:21">
      <c r="A31" s="27">
        <v>27</v>
      </c>
      <c r="B31" s="27">
        <f>Rangliste!C31</f>
        <v>0</v>
      </c>
      <c r="C31" s="27">
        <f>Rangliste!D31</f>
        <v>0</v>
      </c>
      <c r="D31" s="48"/>
      <c r="E31" s="52"/>
      <c r="F31" s="47"/>
      <c r="G31" s="118">
        <f t="shared" si="0"/>
        <v>1</v>
      </c>
      <c r="H31" s="52"/>
      <c r="I31" s="28">
        <f t="shared" si="1"/>
        <v>1</v>
      </c>
      <c r="J31" s="52"/>
      <c r="K31" s="118">
        <f t="shared" si="2"/>
        <v>1</v>
      </c>
      <c r="L31" s="52"/>
      <c r="M31" s="29">
        <f t="shared" si="3"/>
        <v>1</v>
      </c>
      <c r="N31" s="52"/>
      <c r="O31" s="28">
        <f t="shared" si="4"/>
        <v>1</v>
      </c>
      <c r="P31" s="55"/>
      <c r="Q31" s="30">
        <f t="shared" si="5"/>
        <v>1</v>
      </c>
      <c r="R31" s="60"/>
      <c r="S31" s="31">
        <f t="shared" si="6"/>
        <v>1</v>
      </c>
      <c r="T31" s="100">
        <f t="shared" si="7"/>
        <v>1</v>
      </c>
      <c r="U31" s="124">
        <f t="shared" si="8"/>
        <v>0</v>
      </c>
    </row>
    <row r="32" spans="1:21">
      <c r="A32" s="27">
        <v>28</v>
      </c>
      <c r="B32" s="27">
        <f>Rangliste!C32</f>
        <v>0</v>
      </c>
      <c r="C32" s="27">
        <f>Rangliste!D32</f>
        <v>0</v>
      </c>
      <c r="D32" s="48"/>
      <c r="E32" s="52"/>
      <c r="F32" s="47"/>
      <c r="G32" s="118">
        <f t="shared" si="0"/>
        <v>1</v>
      </c>
      <c r="H32" s="52"/>
      <c r="I32" s="28">
        <f t="shared" si="1"/>
        <v>1</v>
      </c>
      <c r="J32" s="52"/>
      <c r="K32" s="118">
        <f t="shared" si="2"/>
        <v>1</v>
      </c>
      <c r="L32" s="52"/>
      <c r="M32" s="29">
        <f t="shared" si="3"/>
        <v>1</v>
      </c>
      <c r="N32" s="52"/>
      <c r="O32" s="28">
        <f t="shared" si="4"/>
        <v>1</v>
      </c>
      <c r="P32" s="58"/>
      <c r="Q32" s="30">
        <f t="shared" si="5"/>
        <v>1</v>
      </c>
      <c r="R32" s="60"/>
      <c r="S32" s="31">
        <f t="shared" si="6"/>
        <v>1</v>
      </c>
      <c r="T32" s="100">
        <f t="shared" si="7"/>
        <v>1</v>
      </c>
      <c r="U32" s="124">
        <f t="shared" si="8"/>
        <v>0</v>
      </c>
    </row>
    <row r="33" spans="1:21">
      <c r="A33" s="27">
        <v>29</v>
      </c>
      <c r="B33" s="27">
        <f>Rangliste!C33</f>
        <v>0</v>
      </c>
      <c r="C33" s="27">
        <f>Rangliste!D33</f>
        <v>0</v>
      </c>
      <c r="D33" s="48"/>
      <c r="E33" s="52"/>
      <c r="F33" s="47"/>
      <c r="G33" s="118">
        <f t="shared" si="0"/>
        <v>1</v>
      </c>
      <c r="H33" s="52"/>
      <c r="I33" s="28">
        <f t="shared" si="1"/>
        <v>1</v>
      </c>
      <c r="J33" s="52"/>
      <c r="K33" s="118">
        <f t="shared" si="2"/>
        <v>1</v>
      </c>
      <c r="L33" s="52"/>
      <c r="M33" s="29">
        <f t="shared" si="3"/>
        <v>1</v>
      </c>
      <c r="N33" s="52"/>
      <c r="O33" s="28">
        <f t="shared" si="4"/>
        <v>1</v>
      </c>
      <c r="P33" s="55"/>
      <c r="Q33" s="30">
        <f t="shared" si="5"/>
        <v>1</v>
      </c>
      <c r="R33" s="60"/>
      <c r="S33" s="31">
        <f t="shared" si="6"/>
        <v>1</v>
      </c>
      <c r="T33" s="100">
        <f t="shared" si="7"/>
        <v>1</v>
      </c>
      <c r="U33" s="124">
        <f t="shared" si="8"/>
        <v>0</v>
      </c>
    </row>
    <row r="34" spans="1:21">
      <c r="A34" s="27">
        <v>30</v>
      </c>
      <c r="B34" s="27">
        <f>Rangliste!C34</f>
        <v>0</v>
      </c>
      <c r="C34" s="27">
        <f>Rangliste!D34</f>
        <v>0</v>
      </c>
      <c r="D34" s="48"/>
      <c r="E34" s="52"/>
      <c r="F34" s="47"/>
      <c r="G34" s="118">
        <f t="shared" si="0"/>
        <v>1</v>
      </c>
      <c r="H34" s="52"/>
      <c r="I34" s="28">
        <f t="shared" si="1"/>
        <v>1</v>
      </c>
      <c r="J34" s="52"/>
      <c r="K34" s="118">
        <f t="shared" si="2"/>
        <v>1</v>
      </c>
      <c r="L34" s="52"/>
      <c r="M34" s="29">
        <f t="shared" si="3"/>
        <v>1</v>
      </c>
      <c r="N34" s="52"/>
      <c r="O34" s="28">
        <f t="shared" si="4"/>
        <v>1</v>
      </c>
      <c r="P34" s="55"/>
      <c r="Q34" s="30">
        <f t="shared" si="5"/>
        <v>1</v>
      </c>
      <c r="R34" s="60"/>
      <c r="S34" s="31">
        <f t="shared" si="6"/>
        <v>1</v>
      </c>
      <c r="T34" s="100">
        <f t="shared" si="7"/>
        <v>1</v>
      </c>
      <c r="U34" s="124">
        <f t="shared" si="8"/>
        <v>0</v>
      </c>
    </row>
    <row r="35" spans="1:21">
      <c r="A35" s="27">
        <v>31</v>
      </c>
      <c r="B35" s="27">
        <f>Rangliste!C35</f>
        <v>0</v>
      </c>
      <c r="C35" s="27">
        <f>Rangliste!D35</f>
        <v>0</v>
      </c>
      <c r="D35" s="48"/>
      <c r="E35" s="52"/>
      <c r="F35" s="47"/>
      <c r="G35" s="118">
        <f t="shared" si="0"/>
        <v>1</v>
      </c>
      <c r="H35" s="52"/>
      <c r="I35" s="28">
        <f t="shared" si="1"/>
        <v>1</v>
      </c>
      <c r="J35" s="52"/>
      <c r="K35" s="118">
        <f t="shared" si="2"/>
        <v>1</v>
      </c>
      <c r="L35" s="52"/>
      <c r="M35" s="29">
        <f t="shared" si="3"/>
        <v>1</v>
      </c>
      <c r="N35" s="52"/>
      <c r="O35" s="28">
        <f t="shared" si="4"/>
        <v>1</v>
      </c>
      <c r="P35" s="55"/>
      <c r="Q35" s="30">
        <f t="shared" si="5"/>
        <v>1</v>
      </c>
      <c r="R35" s="60"/>
      <c r="S35" s="31">
        <f t="shared" si="6"/>
        <v>1</v>
      </c>
      <c r="T35" s="100">
        <f t="shared" si="7"/>
        <v>1</v>
      </c>
      <c r="U35" s="124">
        <f t="shared" si="8"/>
        <v>0</v>
      </c>
    </row>
    <row r="36" spans="1:21">
      <c r="A36" s="27">
        <v>32</v>
      </c>
      <c r="B36" s="27">
        <f>Rangliste!C36</f>
        <v>0</v>
      </c>
      <c r="C36" s="27">
        <f>Rangliste!D36</f>
        <v>0</v>
      </c>
      <c r="D36" s="48"/>
      <c r="E36" s="52"/>
      <c r="F36" s="47"/>
      <c r="G36" s="118">
        <f t="shared" si="0"/>
        <v>1</v>
      </c>
      <c r="H36" s="52"/>
      <c r="I36" s="28">
        <f t="shared" si="1"/>
        <v>1</v>
      </c>
      <c r="J36" s="52"/>
      <c r="K36" s="118">
        <f t="shared" si="2"/>
        <v>1</v>
      </c>
      <c r="L36" s="52"/>
      <c r="M36" s="29">
        <f t="shared" si="3"/>
        <v>1</v>
      </c>
      <c r="N36" s="52"/>
      <c r="O36" s="28">
        <f t="shared" si="4"/>
        <v>1</v>
      </c>
      <c r="P36" s="55"/>
      <c r="Q36" s="30">
        <f t="shared" si="5"/>
        <v>1</v>
      </c>
      <c r="R36" s="60"/>
      <c r="S36" s="31">
        <f t="shared" si="6"/>
        <v>1</v>
      </c>
      <c r="T36" s="100">
        <f t="shared" si="7"/>
        <v>1</v>
      </c>
      <c r="U36" s="124">
        <f t="shared" si="8"/>
        <v>0</v>
      </c>
    </row>
    <row r="37" spans="1:21">
      <c r="A37" s="27">
        <v>33</v>
      </c>
      <c r="B37" s="27">
        <f>Rangliste!C37</f>
        <v>0</v>
      </c>
      <c r="C37" s="27">
        <f>Rangliste!D37</f>
        <v>0</v>
      </c>
      <c r="D37" s="48"/>
      <c r="E37" s="52"/>
      <c r="F37" s="47"/>
      <c r="G37" s="118">
        <f t="shared" si="0"/>
        <v>1</v>
      </c>
      <c r="H37" s="52"/>
      <c r="I37" s="28">
        <f t="shared" si="1"/>
        <v>1</v>
      </c>
      <c r="J37" s="52"/>
      <c r="K37" s="118">
        <f t="shared" si="2"/>
        <v>1</v>
      </c>
      <c r="L37" s="52"/>
      <c r="M37" s="29">
        <f t="shared" si="3"/>
        <v>1</v>
      </c>
      <c r="N37" s="49"/>
      <c r="O37" s="28">
        <f t="shared" si="4"/>
        <v>1</v>
      </c>
      <c r="P37" s="55"/>
      <c r="Q37" s="30">
        <f t="shared" si="5"/>
        <v>1</v>
      </c>
      <c r="R37" s="60"/>
      <c r="S37" s="31">
        <f t="shared" si="6"/>
        <v>1</v>
      </c>
      <c r="T37" s="100">
        <f t="shared" si="7"/>
        <v>1</v>
      </c>
      <c r="U37" s="124">
        <f t="shared" si="8"/>
        <v>0</v>
      </c>
    </row>
    <row r="38" spans="1:21">
      <c r="A38" s="27">
        <v>34</v>
      </c>
      <c r="B38" s="27">
        <f>Rangliste!C38</f>
        <v>0</v>
      </c>
      <c r="C38" s="27">
        <f>Rangliste!D38</f>
        <v>0</v>
      </c>
      <c r="D38" s="53"/>
      <c r="E38" s="54"/>
      <c r="F38" s="47"/>
      <c r="G38" s="118">
        <f t="shared" si="0"/>
        <v>1</v>
      </c>
      <c r="H38" s="54"/>
      <c r="I38" s="28">
        <f t="shared" si="1"/>
        <v>1</v>
      </c>
      <c r="J38" s="54"/>
      <c r="K38" s="118">
        <f t="shared" si="2"/>
        <v>1</v>
      </c>
      <c r="L38" s="54"/>
      <c r="M38" s="29">
        <f t="shared" si="3"/>
        <v>1</v>
      </c>
      <c r="N38" s="57"/>
      <c r="O38" s="28">
        <f t="shared" si="4"/>
        <v>1</v>
      </c>
      <c r="P38" s="54"/>
      <c r="Q38" s="30">
        <f t="shared" si="5"/>
        <v>1</v>
      </c>
      <c r="R38" s="61"/>
      <c r="S38" s="31">
        <f t="shared" si="6"/>
        <v>1</v>
      </c>
      <c r="T38" s="100">
        <f t="shared" si="7"/>
        <v>1</v>
      </c>
      <c r="U38" s="124">
        <f t="shared" si="8"/>
        <v>0</v>
      </c>
    </row>
    <row r="39" spans="1:21">
      <c r="A39" s="27">
        <v>35</v>
      </c>
      <c r="B39" s="27">
        <f>Rangliste!C39</f>
        <v>0</v>
      </c>
      <c r="C39" s="27">
        <f>Rangliste!D39</f>
        <v>0</v>
      </c>
      <c r="D39" s="48"/>
      <c r="E39" s="47"/>
      <c r="F39" s="47"/>
      <c r="G39" s="118">
        <f t="shared" si="0"/>
        <v>1</v>
      </c>
      <c r="H39" s="47"/>
      <c r="I39" s="28">
        <f t="shared" si="1"/>
        <v>1</v>
      </c>
      <c r="J39" s="47"/>
      <c r="K39" s="118">
        <f t="shared" si="2"/>
        <v>1</v>
      </c>
      <c r="L39" s="47"/>
      <c r="M39" s="29">
        <f t="shared" si="3"/>
        <v>1</v>
      </c>
      <c r="N39" s="56"/>
      <c r="O39" s="28">
        <f t="shared" si="4"/>
        <v>1</v>
      </c>
      <c r="P39" s="58"/>
      <c r="Q39" s="30">
        <f t="shared" si="5"/>
        <v>1</v>
      </c>
      <c r="R39" s="59"/>
      <c r="S39" s="31">
        <f t="shared" si="6"/>
        <v>1</v>
      </c>
      <c r="T39" s="100">
        <f t="shared" si="7"/>
        <v>1</v>
      </c>
      <c r="U39" s="124">
        <f t="shared" si="8"/>
        <v>0</v>
      </c>
    </row>
    <row r="40" spans="1:21">
      <c r="A40" s="27">
        <v>36</v>
      </c>
      <c r="B40" s="27">
        <f>Rangliste!C40</f>
        <v>0</v>
      </c>
      <c r="C40" s="27">
        <f>Rangliste!D40</f>
        <v>0</v>
      </c>
      <c r="D40" s="48"/>
      <c r="E40" s="52"/>
      <c r="F40" s="47"/>
      <c r="G40" s="118">
        <f t="shared" si="0"/>
        <v>1</v>
      </c>
      <c r="H40" s="52"/>
      <c r="I40" s="28">
        <f t="shared" si="1"/>
        <v>1</v>
      </c>
      <c r="J40" s="52"/>
      <c r="K40" s="118">
        <f t="shared" si="2"/>
        <v>1</v>
      </c>
      <c r="L40" s="52"/>
      <c r="M40" s="29">
        <f t="shared" si="3"/>
        <v>1</v>
      </c>
      <c r="N40" s="49"/>
      <c r="O40" s="28">
        <f t="shared" si="4"/>
        <v>1</v>
      </c>
      <c r="P40" s="55"/>
      <c r="Q40" s="30">
        <f t="shared" si="5"/>
        <v>1</v>
      </c>
      <c r="R40" s="60"/>
      <c r="S40" s="31">
        <f t="shared" si="6"/>
        <v>1</v>
      </c>
      <c r="T40" s="100">
        <f t="shared" si="7"/>
        <v>1</v>
      </c>
      <c r="U40" s="124">
        <f t="shared" si="8"/>
        <v>0</v>
      </c>
    </row>
    <row r="41" spans="1:21">
      <c r="A41" s="27">
        <v>37</v>
      </c>
      <c r="B41" s="27">
        <f>Rangliste!C41</f>
        <v>0</v>
      </c>
      <c r="C41" s="27">
        <f>Rangliste!D41</f>
        <v>0</v>
      </c>
      <c r="D41" s="48"/>
      <c r="E41" s="52"/>
      <c r="F41" s="47"/>
      <c r="G41" s="118">
        <f t="shared" si="0"/>
        <v>1</v>
      </c>
      <c r="H41" s="52"/>
      <c r="I41" s="28">
        <f t="shared" si="1"/>
        <v>1</v>
      </c>
      <c r="J41" s="52"/>
      <c r="K41" s="118">
        <f t="shared" si="2"/>
        <v>1</v>
      </c>
      <c r="L41" s="52"/>
      <c r="M41" s="29">
        <f t="shared" si="3"/>
        <v>1</v>
      </c>
      <c r="N41" s="49"/>
      <c r="O41" s="28">
        <f t="shared" si="4"/>
        <v>1</v>
      </c>
      <c r="P41" s="55"/>
      <c r="Q41" s="30">
        <f t="shared" si="5"/>
        <v>1</v>
      </c>
      <c r="R41" s="60"/>
      <c r="S41" s="31">
        <f t="shared" si="6"/>
        <v>1</v>
      </c>
      <c r="T41" s="100">
        <f t="shared" si="7"/>
        <v>1</v>
      </c>
      <c r="U41" s="124">
        <f t="shared" si="8"/>
        <v>0</v>
      </c>
    </row>
    <row r="42" spans="1:21">
      <c r="A42" s="27">
        <v>38</v>
      </c>
      <c r="B42" s="27">
        <f>Rangliste!C42</f>
        <v>0</v>
      </c>
      <c r="C42" s="27">
        <f>Rangliste!D42</f>
        <v>0</v>
      </c>
      <c r="D42" s="48"/>
      <c r="E42" s="49"/>
      <c r="F42" s="47"/>
      <c r="G42" s="118">
        <f t="shared" si="0"/>
        <v>1</v>
      </c>
      <c r="H42" s="49"/>
      <c r="I42" s="28">
        <f t="shared" si="1"/>
        <v>1</v>
      </c>
      <c r="J42" s="49"/>
      <c r="K42" s="118">
        <f t="shared" si="2"/>
        <v>1</v>
      </c>
      <c r="L42" s="49"/>
      <c r="M42" s="29">
        <f t="shared" si="3"/>
        <v>1</v>
      </c>
      <c r="N42" s="49"/>
      <c r="O42" s="28">
        <f t="shared" si="4"/>
        <v>1</v>
      </c>
      <c r="P42" s="55"/>
      <c r="Q42" s="30">
        <f t="shared" si="5"/>
        <v>1</v>
      </c>
      <c r="R42" s="60"/>
      <c r="S42" s="31">
        <f t="shared" si="6"/>
        <v>1</v>
      </c>
      <c r="T42" s="100">
        <f t="shared" si="7"/>
        <v>1</v>
      </c>
      <c r="U42" s="124">
        <f t="shared" si="8"/>
        <v>0</v>
      </c>
    </row>
    <row r="43" spans="1:21">
      <c r="A43" s="27">
        <v>39</v>
      </c>
      <c r="B43" s="27">
        <f>Rangliste!C43</f>
        <v>0</v>
      </c>
      <c r="C43" s="27">
        <f>Rangliste!D43</f>
        <v>0</v>
      </c>
      <c r="D43" s="48"/>
      <c r="E43" s="49"/>
      <c r="F43" s="47"/>
      <c r="G43" s="118">
        <f t="shared" si="0"/>
        <v>1</v>
      </c>
      <c r="H43" s="49"/>
      <c r="I43" s="28">
        <f t="shared" si="1"/>
        <v>1</v>
      </c>
      <c r="J43" s="49"/>
      <c r="K43" s="118">
        <f t="shared" si="2"/>
        <v>1</v>
      </c>
      <c r="L43" s="49"/>
      <c r="M43" s="29">
        <f t="shared" si="3"/>
        <v>1</v>
      </c>
      <c r="N43" s="49"/>
      <c r="O43" s="28">
        <f t="shared" si="4"/>
        <v>1</v>
      </c>
      <c r="P43" s="55"/>
      <c r="Q43" s="30">
        <f t="shared" si="5"/>
        <v>1</v>
      </c>
      <c r="R43" s="60"/>
      <c r="S43" s="31">
        <f t="shared" si="6"/>
        <v>1</v>
      </c>
      <c r="T43" s="100">
        <f t="shared" si="7"/>
        <v>1</v>
      </c>
      <c r="U43" s="124">
        <f t="shared" si="8"/>
        <v>0</v>
      </c>
    </row>
    <row r="44" spans="1:21">
      <c r="A44" s="27">
        <v>40</v>
      </c>
      <c r="B44" s="27">
        <f>Rangliste!C44</f>
        <v>0</v>
      </c>
      <c r="C44" s="27">
        <f>Rangliste!D44</f>
        <v>0</v>
      </c>
      <c r="D44" s="50"/>
      <c r="E44" s="51"/>
      <c r="F44" s="47"/>
      <c r="G44" s="118">
        <f t="shared" si="0"/>
        <v>1</v>
      </c>
      <c r="H44" s="51"/>
      <c r="I44" s="28">
        <f t="shared" si="1"/>
        <v>1</v>
      </c>
      <c r="J44" s="52"/>
      <c r="K44" s="118">
        <f t="shared" si="2"/>
        <v>1</v>
      </c>
      <c r="L44" s="52"/>
      <c r="M44" s="29">
        <f t="shared" si="3"/>
        <v>1</v>
      </c>
      <c r="N44" s="52"/>
      <c r="O44" s="28">
        <f t="shared" si="4"/>
        <v>1</v>
      </c>
      <c r="P44" s="55"/>
      <c r="Q44" s="30">
        <f t="shared" si="5"/>
        <v>1</v>
      </c>
      <c r="R44" s="60"/>
      <c r="S44" s="31">
        <f t="shared" si="6"/>
        <v>1</v>
      </c>
      <c r="T44" s="100">
        <f t="shared" si="7"/>
        <v>1</v>
      </c>
      <c r="U44" s="124">
        <f t="shared" si="8"/>
        <v>0</v>
      </c>
    </row>
    <row r="45" spans="1:21">
      <c r="A45" s="27">
        <v>41</v>
      </c>
      <c r="B45" s="27">
        <f>Rangliste!C45</f>
        <v>0</v>
      </c>
      <c r="C45" s="27">
        <f>Rangliste!D45</f>
        <v>0</v>
      </c>
      <c r="D45" s="48"/>
      <c r="E45" s="52"/>
      <c r="F45" s="47"/>
      <c r="G45" s="118">
        <f t="shared" si="0"/>
        <v>1</v>
      </c>
      <c r="H45" s="52"/>
      <c r="I45" s="28">
        <f t="shared" si="1"/>
        <v>1</v>
      </c>
      <c r="J45" s="52"/>
      <c r="K45" s="118">
        <f t="shared" si="2"/>
        <v>1</v>
      </c>
      <c r="L45" s="52"/>
      <c r="M45" s="29">
        <f t="shared" si="3"/>
        <v>1</v>
      </c>
      <c r="N45" s="52"/>
      <c r="O45" s="28">
        <f t="shared" si="4"/>
        <v>1</v>
      </c>
      <c r="P45" s="55"/>
      <c r="Q45" s="30">
        <f t="shared" si="5"/>
        <v>1</v>
      </c>
      <c r="R45" s="60"/>
      <c r="S45" s="31">
        <f t="shared" si="6"/>
        <v>1</v>
      </c>
      <c r="T45" s="100">
        <f t="shared" si="7"/>
        <v>1</v>
      </c>
      <c r="U45" s="124">
        <f t="shared" si="8"/>
        <v>0</v>
      </c>
    </row>
    <row r="46" spans="1:21">
      <c r="A46" s="27">
        <v>42</v>
      </c>
      <c r="B46" s="27">
        <f>Rangliste!C46</f>
        <v>0</v>
      </c>
      <c r="C46" s="27">
        <f>Rangliste!D46</f>
        <v>0</v>
      </c>
      <c r="D46" s="48"/>
      <c r="E46" s="52"/>
      <c r="F46" s="47"/>
      <c r="G46" s="118">
        <f t="shared" si="0"/>
        <v>1</v>
      </c>
      <c r="H46" s="52"/>
      <c r="I46" s="28">
        <f t="shared" si="1"/>
        <v>1</v>
      </c>
      <c r="J46" s="52"/>
      <c r="K46" s="118">
        <f t="shared" si="2"/>
        <v>1</v>
      </c>
      <c r="L46" s="52"/>
      <c r="M46" s="29">
        <f t="shared" si="3"/>
        <v>1</v>
      </c>
      <c r="N46" s="52"/>
      <c r="O46" s="28">
        <f t="shared" si="4"/>
        <v>1</v>
      </c>
      <c r="P46" s="55"/>
      <c r="Q46" s="30">
        <f t="shared" si="5"/>
        <v>1</v>
      </c>
      <c r="R46" s="60"/>
      <c r="S46" s="31">
        <f t="shared" si="6"/>
        <v>1</v>
      </c>
      <c r="T46" s="100">
        <f t="shared" si="7"/>
        <v>1</v>
      </c>
      <c r="U46" s="124">
        <f t="shared" si="8"/>
        <v>0</v>
      </c>
    </row>
    <row r="47" spans="1:21">
      <c r="A47" s="27">
        <v>43</v>
      </c>
      <c r="B47" s="27">
        <f>Rangliste!C47</f>
        <v>0</v>
      </c>
      <c r="C47" s="27">
        <f>Rangliste!D47</f>
        <v>0</v>
      </c>
      <c r="D47" s="48"/>
      <c r="E47" s="52"/>
      <c r="F47" s="47"/>
      <c r="G47" s="118">
        <f t="shared" si="0"/>
        <v>1</v>
      </c>
      <c r="H47" s="52"/>
      <c r="I47" s="28">
        <f t="shared" si="1"/>
        <v>1</v>
      </c>
      <c r="J47" s="52"/>
      <c r="K47" s="118">
        <f t="shared" si="2"/>
        <v>1</v>
      </c>
      <c r="L47" s="52"/>
      <c r="M47" s="29">
        <f t="shared" si="3"/>
        <v>1</v>
      </c>
      <c r="N47" s="49"/>
      <c r="O47" s="28">
        <f t="shared" si="4"/>
        <v>1</v>
      </c>
      <c r="P47" s="55"/>
      <c r="Q47" s="30">
        <f t="shared" si="5"/>
        <v>1</v>
      </c>
      <c r="R47" s="60"/>
      <c r="S47" s="31">
        <f t="shared" si="6"/>
        <v>1</v>
      </c>
      <c r="T47" s="100">
        <f t="shared" si="7"/>
        <v>1</v>
      </c>
      <c r="U47" s="124">
        <f t="shared" si="8"/>
        <v>0</v>
      </c>
    </row>
    <row r="48" spans="1:21">
      <c r="A48" s="27">
        <v>44</v>
      </c>
      <c r="B48" s="27">
        <f>Rangliste!C48</f>
        <v>0</v>
      </c>
      <c r="C48" s="27">
        <f>Rangliste!D48</f>
        <v>0</v>
      </c>
      <c r="D48" s="48"/>
      <c r="E48" s="52"/>
      <c r="F48" s="47"/>
      <c r="G48" s="118">
        <f t="shared" si="0"/>
        <v>1</v>
      </c>
      <c r="H48" s="52"/>
      <c r="I48" s="28">
        <f t="shared" si="1"/>
        <v>1</v>
      </c>
      <c r="J48" s="52"/>
      <c r="K48" s="118">
        <f t="shared" si="2"/>
        <v>1</v>
      </c>
      <c r="L48" s="52"/>
      <c r="M48" s="29">
        <f t="shared" si="3"/>
        <v>1</v>
      </c>
      <c r="N48" s="52"/>
      <c r="O48" s="28">
        <f t="shared" si="4"/>
        <v>1</v>
      </c>
      <c r="P48" s="55"/>
      <c r="Q48" s="30">
        <f t="shared" si="5"/>
        <v>1</v>
      </c>
      <c r="R48" s="60"/>
      <c r="S48" s="31">
        <f t="shared" si="6"/>
        <v>1</v>
      </c>
      <c r="T48" s="100">
        <f t="shared" si="7"/>
        <v>1</v>
      </c>
      <c r="U48" s="124">
        <f t="shared" si="8"/>
        <v>0</v>
      </c>
    </row>
    <row r="49" spans="1:21">
      <c r="A49" s="27">
        <v>45</v>
      </c>
      <c r="B49" s="27">
        <f>Rangliste!C49</f>
        <v>0</v>
      </c>
      <c r="C49" s="27">
        <f>Rangliste!D49</f>
        <v>0</v>
      </c>
      <c r="D49" s="48"/>
      <c r="E49" s="52"/>
      <c r="F49" s="47"/>
      <c r="G49" s="118">
        <f t="shared" si="0"/>
        <v>1</v>
      </c>
      <c r="H49" s="52"/>
      <c r="I49" s="28">
        <f t="shared" si="1"/>
        <v>1</v>
      </c>
      <c r="J49" s="52"/>
      <c r="K49" s="118">
        <f t="shared" si="2"/>
        <v>1</v>
      </c>
      <c r="L49" s="52"/>
      <c r="M49" s="29">
        <f t="shared" si="3"/>
        <v>1</v>
      </c>
      <c r="N49" s="52"/>
      <c r="O49" s="28">
        <f t="shared" si="4"/>
        <v>1</v>
      </c>
      <c r="P49" s="55"/>
      <c r="Q49" s="30">
        <f t="shared" si="5"/>
        <v>1</v>
      </c>
      <c r="R49" s="60"/>
      <c r="S49" s="31">
        <f t="shared" si="6"/>
        <v>1</v>
      </c>
      <c r="T49" s="100">
        <f t="shared" si="7"/>
        <v>1</v>
      </c>
      <c r="U49" s="124">
        <f t="shared" si="8"/>
        <v>0</v>
      </c>
    </row>
    <row r="50" spans="1:21">
      <c r="A50" s="27">
        <v>46</v>
      </c>
      <c r="B50" s="27">
        <f>Rangliste!C50</f>
        <v>0</v>
      </c>
      <c r="C50" s="27">
        <f>Rangliste!D50</f>
        <v>0</v>
      </c>
      <c r="D50" s="48"/>
      <c r="E50" s="52"/>
      <c r="F50" s="47"/>
      <c r="G50" s="118">
        <f t="shared" si="0"/>
        <v>1</v>
      </c>
      <c r="H50" s="52"/>
      <c r="I50" s="28">
        <f t="shared" si="1"/>
        <v>1</v>
      </c>
      <c r="J50" s="52"/>
      <c r="K50" s="118">
        <f t="shared" si="2"/>
        <v>1</v>
      </c>
      <c r="L50" s="52"/>
      <c r="M50" s="29">
        <f t="shared" si="3"/>
        <v>1</v>
      </c>
      <c r="N50" s="52"/>
      <c r="O50" s="28">
        <f t="shared" si="4"/>
        <v>1</v>
      </c>
      <c r="P50" s="55"/>
      <c r="Q50" s="30">
        <f t="shared" si="5"/>
        <v>1</v>
      </c>
      <c r="R50" s="60"/>
      <c r="S50" s="31">
        <f t="shared" si="6"/>
        <v>1</v>
      </c>
      <c r="T50" s="100">
        <f t="shared" si="7"/>
        <v>1</v>
      </c>
      <c r="U50" s="124">
        <f t="shared" si="8"/>
        <v>0</v>
      </c>
    </row>
    <row r="51" spans="1:21">
      <c r="A51" s="27">
        <v>47</v>
      </c>
      <c r="B51" s="27">
        <f>Rangliste!C51</f>
        <v>0</v>
      </c>
      <c r="C51" s="27">
        <f>Rangliste!D51</f>
        <v>0</v>
      </c>
      <c r="D51" s="48"/>
      <c r="E51" s="52"/>
      <c r="F51" s="47"/>
      <c r="G51" s="118">
        <f t="shared" si="0"/>
        <v>1</v>
      </c>
      <c r="H51" s="52"/>
      <c r="I51" s="28">
        <f t="shared" si="1"/>
        <v>1</v>
      </c>
      <c r="J51" s="52"/>
      <c r="K51" s="118">
        <f t="shared" si="2"/>
        <v>1</v>
      </c>
      <c r="L51" s="52"/>
      <c r="M51" s="29">
        <f t="shared" si="3"/>
        <v>1</v>
      </c>
      <c r="N51" s="52"/>
      <c r="O51" s="28">
        <f t="shared" si="4"/>
        <v>1</v>
      </c>
      <c r="P51" s="55"/>
      <c r="Q51" s="30">
        <f t="shared" si="5"/>
        <v>1</v>
      </c>
      <c r="R51" s="60"/>
      <c r="S51" s="31">
        <f t="shared" si="6"/>
        <v>1</v>
      </c>
      <c r="T51" s="100">
        <f t="shared" si="7"/>
        <v>1</v>
      </c>
      <c r="U51" s="124">
        <f t="shared" si="8"/>
        <v>0</v>
      </c>
    </row>
    <row r="52" spans="1:21">
      <c r="A52" s="27">
        <v>48</v>
      </c>
      <c r="B52" s="27">
        <f>Rangliste!C52</f>
        <v>0</v>
      </c>
      <c r="C52" s="27">
        <f>Rangliste!D52</f>
        <v>0</v>
      </c>
      <c r="D52" s="48"/>
      <c r="E52" s="52"/>
      <c r="F52" s="47"/>
      <c r="G52" s="118">
        <f t="shared" si="0"/>
        <v>1</v>
      </c>
      <c r="H52" s="52"/>
      <c r="I52" s="28">
        <f t="shared" si="1"/>
        <v>1</v>
      </c>
      <c r="J52" s="52"/>
      <c r="K52" s="118">
        <f t="shared" si="2"/>
        <v>1</v>
      </c>
      <c r="L52" s="52"/>
      <c r="M52" s="29">
        <f t="shared" si="3"/>
        <v>1</v>
      </c>
      <c r="N52" s="52"/>
      <c r="O52" s="28">
        <f t="shared" si="4"/>
        <v>1</v>
      </c>
      <c r="P52" s="55"/>
      <c r="Q52" s="30">
        <f t="shared" si="5"/>
        <v>1</v>
      </c>
      <c r="R52" s="60"/>
      <c r="S52" s="31">
        <f t="shared" si="6"/>
        <v>1</v>
      </c>
      <c r="T52" s="100">
        <f t="shared" si="7"/>
        <v>1</v>
      </c>
      <c r="U52" s="124">
        <f t="shared" si="8"/>
        <v>0</v>
      </c>
    </row>
    <row r="53" spans="1:21">
      <c r="A53" s="27">
        <v>49</v>
      </c>
      <c r="B53" s="27">
        <f>Rangliste!C53</f>
        <v>0</v>
      </c>
      <c r="C53" s="27">
        <f>Rangliste!D53</f>
        <v>0</v>
      </c>
      <c r="D53" s="48"/>
      <c r="E53" s="52"/>
      <c r="F53" s="47"/>
      <c r="G53" s="118">
        <f t="shared" si="0"/>
        <v>1</v>
      </c>
      <c r="H53" s="52"/>
      <c r="I53" s="28">
        <f t="shared" si="1"/>
        <v>1</v>
      </c>
      <c r="J53" s="52"/>
      <c r="K53" s="118">
        <f t="shared" si="2"/>
        <v>1</v>
      </c>
      <c r="L53" s="52"/>
      <c r="M53" s="29">
        <f t="shared" si="3"/>
        <v>1</v>
      </c>
      <c r="N53" s="49"/>
      <c r="O53" s="28">
        <f t="shared" si="4"/>
        <v>1</v>
      </c>
      <c r="P53" s="55"/>
      <c r="Q53" s="30">
        <f t="shared" si="5"/>
        <v>1</v>
      </c>
      <c r="R53" s="60"/>
      <c r="S53" s="31">
        <f t="shared" si="6"/>
        <v>1</v>
      </c>
      <c r="T53" s="100">
        <f t="shared" si="7"/>
        <v>1</v>
      </c>
      <c r="U53" s="124">
        <f t="shared" si="8"/>
        <v>0</v>
      </c>
    </row>
    <row r="54" spans="1:21">
      <c r="A54" s="27">
        <v>50</v>
      </c>
      <c r="B54" s="27">
        <f>Rangliste!C54</f>
        <v>0</v>
      </c>
      <c r="C54" s="27">
        <f>Rangliste!D54</f>
        <v>0</v>
      </c>
      <c r="D54" s="50"/>
      <c r="E54" s="55"/>
      <c r="F54" s="47"/>
      <c r="G54" s="118">
        <f t="shared" si="0"/>
        <v>1</v>
      </c>
      <c r="H54" s="55"/>
      <c r="I54" s="28">
        <f t="shared" si="1"/>
        <v>1</v>
      </c>
      <c r="J54" s="55"/>
      <c r="K54" s="118">
        <f t="shared" si="2"/>
        <v>1</v>
      </c>
      <c r="L54" s="55"/>
      <c r="M54" s="29">
        <f t="shared" si="3"/>
        <v>1</v>
      </c>
      <c r="N54" s="51"/>
      <c r="O54" s="28">
        <f t="shared" si="4"/>
        <v>1</v>
      </c>
      <c r="P54" s="55"/>
      <c r="Q54" s="30">
        <f t="shared" si="5"/>
        <v>1</v>
      </c>
      <c r="R54" s="62"/>
      <c r="S54" s="31">
        <f t="shared" si="6"/>
        <v>1</v>
      </c>
      <c r="T54" s="100">
        <f t="shared" si="7"/>
        <v>1</v>
      </c>
      <c r="U54" s="124">
        <f t="shared" si="8"/>
        <v>0</v>
      </c>
    </row>
    <row r="55" spans="1:21">
      <c r="A55" s="27">
        <v>51</v>
      </c>
      <c r="B55" s="27">
        <f>Rangliste!C55</f>
        <v>0</v>
      </c>
      <c r="C55" s="27">
        <f>Rangliste!D55</f>
        <v>0</v>
      </c>
      <c r="D55" s="53"/>
      <c r="E55" s="54"/>
      <c r="F55" s="47"/>
      <c r="G55" s="118">
        <f t="shared" si="0"/>
        <v>1</v>
      </c>
      <c r="H55" s="54"/>
      <c r="I55" s="28">
        <f t="shared" si="1"/>
        <v>1</v>
      </c>
      <c r="J55" s="54"/>
      <c r="K55" s="118">
        <f t="shared" si="2"/>
        <v>1</v>
      </c>
      <c r="L55" s="54"/>
      <c r="M55" s="29">
        <f t="shared" si="3"/>
        <v>1</v>
      </c>
      <c r="N55" s="57"/>
      <c r="O55" s="28">
        <f t="shared" si="4"/>
        <v>1</v>
      </c>
      <c r="P55" s="54"/>
      <c r="Q55" s="30">
        <f t="shared" si="5"/>
        <v>1</v>
      </c>
      <c r="R55" s="61"/>
      <c r="S55" s="31">
        <f t="shared" si="6"/>
        <v>1</v>
      </c>
      <c r="T55" s="100">
        <f t="shared" si="7"/>
        <v>1</v>
      </c>
      <c r="U55" s="124">
        <f t="shared" si="8"/>
        <v>0</v>
      </c>
    </row>
    <row r="56" spans="1:21">
      <c r="A56" s="27">
        <v>52</v>
      </c>
      <c r="B56" s="27">
        <f>Rangliste!C56</f>
        <v>0</v>
      </c>
      <c r="C56" s="27">
        <f>Rangliste!D56</f>
        <v>0</v>
      </c>
      <c r="D56" s="46"/>
      <c r="E56" s="47"/>
      <c r="F56" s="47"/>
      <c r="G56" s="118">
        <f t="shared" si="0"/>
        <v>1</v>
      </c>
      <c r="H56" s="47"/>
      <c r="I56" s="28">
        <f t="shared" si="1"/>
        <v>1</v>
      </c>
      <c r="J56" s="47"/>
      <c r="K56" s="118">
        <f t="shared" si="2"/>
        <v>1</v>
      </c>
      <c r="L56" s="47"/>
      <c r="M56" s="29">
        <f t="shared" si="3"/>
        <v>1</v>
      </c>
      <c r="N56" s="56"/>
      <c r="O56" s="28">
        <f t="shared" si="4"/>
        <v>1</v>
      </c>
      <c r="P56" s="58"/>
      <c r="Q56" s="30">
        <f t="shared" si="5"/>
        <v>1</v>
      </c>
      <c r="R56" s="59"/>
      <c r="S56" s="31">
        <f t="shared" si="6"/>
        <v>1</v>
      </c>
      <c r="T56" s="100">
        <f t="shared" si="7"/>
        <v>1</v>
      </c>
      <c r="U56" s="124">
        <f t="shared" si="8"/>
        <v>0</v>
      </c>
    </row>
    <row r="57" spans="1:21">
      <c r="A57" s="27">
        <v>53</v>
      </c>
      <c r="B57" s="27">
        <f>Rangliste!C57</f>
        <v>0</v>
      </c>
      <c r="C57" s="27">
        <f>Rangliste!D57</f>
        <v>0</v>
      </c>
      <c r="D57" s="48"/>
      <c r="E57" s="52"/>
      <c r="F57" s="47"/>
      <c r="G57" s="118">
        <f t="shared" si="0"/>
        <v>1</v>
      </c>
      <c r="H57" s="52"/>
      <c r="I57" s="28">
        <f t="shared" si="1"/>
        <v>1</v>
      </c>
      <c r="J57" s="52"/>
      <c r="K57" s="118">
        <f t="shared" si="2"/>
        <v>1</v>
      </c>
      <c r="L57" s="52"/>
      <c r="M57" s="29">
        <f t="shared" si="3"/>
        <v>1</v>
      </c>
      <c r="N57" s="49"/>
      <c r="O57" s="28">
        <f t="shared" si="4"/>
        <v>1</v>
      </c>
      <c r="P57" s="55"/>
      <c r="Q57" s="30">
        <f t="shared" si="5"/>
        <v>1</v>
      </c>
      <c r="R57" s="60"/>
      <c r="S57" s="31">
        <f t="shared" si="6"/>
        <v>1</v>
      </c>
      <c r="T57" s="100">
        <f t="shared" si="7"/>
        <v>1</v>
      </c>
      <c r="U57" s="124">
        <f t="shared" si="8"/>
        <v>0</v>
      </c>
    </row>
    <row r="58" spans="1:21">
      <c r="A58" s="27">
        <v>54</v>
      </c>
      <c r="B58" s="27">
        <f>Rangliste!C58</f>
        <v>0</v>
      </c>
      <c r="C58" s="27">
        <f>Rangliste!D58</f>
        <v>0</v>
      </c>
      <c r="D58" s="48"/>
      <c r="E58" s="52"/>
      <c r="F58" s="47"/>
      <c r="G58" s="118">
        <f t="shared" si="0"/>
        <v>1</v>
      </c>
      <c r="H58" s="52"/>
      <c r="I58" s="28">
        <f t="shared" si="1"/>
        <v>1</v>
      </c>
      <c r="J58" s="52"/>
      <c r="K58" s="118">
        <f t="shared" si="2"/>
        <v>1</v>
      </c>
      <c r="L58" s="52"/>
      <c r="M58" s="29">
        <f t="shared" si="3"/>
        <v>1</v>
      </c>
      <c r="N58" s="49"/>
      <c r="O58" s="28">
        <f t="shared" si="4"/>
        <v>1</v>
      </c>
      <c r="P58" s="55"/>
      <c r="Q58" s="30">
        <f t="shared" si="5"/>
        <v>1</v>
      </c>
      <c r="R58" s="60"/>
      <c r="S58" s="31">
        <f t="shared" si="6"/>
        <v>1</v>
      </c>
      <c r="T58" s="100">
        <f t="shared" si="7"/>
        <v>1</v>
      </c>
      <c r="U58" s="124">
        <f t="shared" si="8"/>
        <v>0</v>
      </c>
    </row>
    <row r="59" spans="1:21">
      <c r="A59" s="27">
        <v>55</v>
      </c>
      <c r="B59" s="27">
        <f>Rangliste!C59</f>
        <v>0</v>
      </c>
      <c r="C59" s="27">
        <f>Rangliste!D59</f>
        <v>0</v>
      </c>
      <c r="D59" s="48"/>
      <c r="E59" s="49"/>
      <c r="F59" s="47"/>
      <c r="G59" s="118">
        <f t="shared" si="0"/>
        <v>1</v>
      </c>
      <c r="H59" s="49"/>
      <c r="I59" s="28">
        <f t="shared" si="1"/>
        <v>1</v>
      </c>
      <c r="J59" s="49"/>
      <c r="K59" s="118">
        <f t="shared" si="2"/>
        <v>1</v>
      </c>
      <c r="L59" s="49"/>
      <c r="M59" s="29">
        <f t="shared" si="3"/>
        <v>1</v>
      </c>
      <c r="N59" s="49"/>
      <c r="O59" s="28">
        <f t="shared" si="4"/>
        <v>1</v>
      </c>
      <c r="P59" s="55"/>
      <c r="Q59" s="30">
        <f t="shared" si="5"/>
        <v>1</v>
      </c>
      <c r="R59" s="60"/>
      <c r="S59" s="31">
        <f t="shared" si="6"/>
        <v>1</v>
      </c>
      <c r="T59" s="100">
        <f t="shared" si="7"/>
        <v>1</v>
      </c>
      <c r="U59" s="124">
        <f t="shared" si="8"/>
        <v>0</v>
      </c>
    </row>
    <row r="60" spans="1:21">
      <c r="A60" s="27">
        <v>56</v>
      </c>
      <c r="B60" s="27">
        <f>Rangliste!C60</f>
        <v>0</v>
      </c>
      <c r="C60" s="27">
        <f>Rangliste!D60</f>
        <v>0</v>
      </c>
      <c r="D60" s="48"/>
      <c r="E60" s="49"/>
      <c r="F60" s="47"/>
      <c r="G60" s="118">
        <f t="shared" si="0"/>
        <v>1</v>
      </c>
      <c r="H60" s="49"/>
      <c r="I60" s="28">
        <f t="shared" si="1"/>
        <v>1</v>
      </c>
      <c r="J60" s="49"/>
      <c r="K60" s="118">
        <f t="shared" si="2"/>
        <v>1</v>
      </c>
      <c r="L60" s="49"/>
      <c r="M60" s="29">
        <f t="shared" si="3"/>
        <v>1</v>
      </c>
      <c r="N60" s="49"/>
      <c r="O60" s="28">
        <f t="shared" si="4"/>
        <v>1</v>
      </c>
      <c r="P60" s="55"/>
      <c r="Q60" s="30">
        <f t="shared" si="5"/>
        <v>1</v>
      </c>
      <c r="R60" s="60"/>
      <c r="S60" s="31">
        <f t="shared" si="6"/>
        <v>1</v>
      </c>
      <c r="T60" s="100">
        <f t="shared" si="7"/>
        <v>1</v>
      </c>
      <c r="U60" s="124">
        <f t="shared" si="8"/>
        <v>0</v>
      </c>
    </row>
    <row r="61" spans="1:21">
      <c r="A61" s="27">
        <v>57</v>
      </c>
      <c r="B61" s="27">
        <f>Rangliste!C61</f>
        <v>0</v>
      </c>
      <c r="C61" s="27">
        <f>Rangliste!D61</f>
        <v>0</v>
      </c>
      <c r="D61" s="50"/>
      <c r="E61" s="51"/>
      <c r="F61" s="47"/>
      <c r="G61" s="118">
        <f t="shared" si="0"/>
        <v>1</v>
      </c>
      <c r="H61" s="51"/>
      <c r="I61" s="28">
        <f t="shared" si="1"/>
        <v>1</v>
      </c>
      <c r="J61" s="52"/>
      <c r="K61" s="118">
        <f t="shared" si="2"/>
        <v>1</v>
      </c>
      <c r="L61" s="52"/>
      <c r="M61" s="29">
        <f t="shared" si="3"/>
        <v>1</v>
      </c>
      <c r="N61" s="52"/>
      <c r="O61" s="28">
        <f t="shared" si="4"/>
        <v>1</v>
      </c>
      <c r="P61" s="55"/>
      <c r="Q61" s="30">
        <f t="shared" si="5"/>
        <v>1</v>
      </c>
      <c r="R61" s="60"/>
      <c r="S61" s="31">
        <f t="shared" si="6"/>
        <v>1</v>
      </c>
      <c r="T61" s="100">
        <f t="shared" si="7"/>
        <v>1</v>
      </c>
      <c r="U61" s="124">
        <f t="shared" si="8"/>
        <v>0</v>
      </c>
    </row>
    <row r="62" spans="1:21">
      <c r="A62" s="27">
        <v>58</v>
      </c>
      <c r="B62" s="27">
        <f>Rangliste!C62</f>
        <v>0</v>
      </c>
      <c r="C62" s="27">
        <f>Rangliste!D62</f>
        <v>0</v>
      </c>
      <c r="D62" s="48"/>
      <c r="E62" s="52"/>
      <c r="F62" s="47"/>
      <c r="G62" s="118">
        <f t="shared" si="0"/>
        <v>1</v>
      </c>
      <c r="H62" s="52"/>
      <c r="I62" s="28">
        <f t="shared" si="1"/>
        <v>1</v>
      </c>
      <c r="J62" s="52"/>
      <c r="K62" s="118">
        <f t="shared" si="2"/>
        <v>1</v>
      </c>
      <c r="L62" s="52"/>
      <c r="M62" s="29">
        <f t="shared" si="3"/>
        <v>1</v>
      </c>
      <c r="N62" s="52"/>
      <c r="O62" s="28">
        <f t="shared" si="4"/>
        <v>1</v>
      </c>
      <c r="P62" s="55"/>
      <c r="Q62" s="30">
        <f t="shared" si="5"/>
        <v>1</v>
      </c>
      <c r="R62" s="60"/>
      <c r="S62" s="31">
        <f t="shared" si="6"/>
        <v>1</v>
      </c>
      <c r="T62" s="100">
        <f t="shared" si="7"/>
        <v>1</v>
      </c>
      <c r="U62" s="124">
        <f t="shared" si="8"/>
        <v>0</v>
      </c>
    </row>
    <row r="63" spans="1:21">
      <c r="A63" s="27">
        <v>59</v>
      </c>
      <c r="B63" s="27">
        <f>Rangliste!C63</f>
        <v>0</v>
      </c>
      <c r="C63" s="27">
        <f>Rangliste!D63</f>
        <v>0</v>
      </c>
      <c r="D63" s="48"/>
      <c r="E63" s="52"/>
      <c r="F63" s="47"/>
      <c r="G63" s="118">
        <f t="shared" si="0"/>
        <v>1</v>
      </c>
      <c r="H63" s="52"/>
      <c r="I63" s="28">
        <f t="shared" si="1"/>
        <v>1</v>
      </c>
      <c r="J63" s="52"/>
      <c r="K63" s="118">
        <f t="shared" si="2"/>
        <v>1</v>
      </c>
      <c r="L63" s="52"/>
      <c r="M63" s="29">
        <f t="shared" si="3"/>
        <v>1</v>
      </c>
      <c r="N63" s="52"/>
      <c r="O63" s="28">
        <f t="shared" si="4"/>
        <v>1</v>
      </c>
      <c r="P63" s="55"/>
      <c r="Q63" s="30">
        <f t="shared" si="5"/>
        <v>1</v>
      </c>
      <c r="R63" s="60"/>
      <c r="S63" s="31">
        <f t="shared" si="6"/>
        <v>1</v>
      </c>
      <c r="T63" s="100">
        <f t="shared" si="7"/>
        <v>1</v>
      </c>
      <c r="U63" s="124">
        <f t="shared" si="8"/>
        <v>0</v>
      </c>
    </row>
    <row r="64" spans="1:21">
      <c r="A64" s="27">
        <v>60</v>
      </c>
      <c r="B64" s="27">
        <f>Rangliste!C64</f>
        <v>0</v>
      </c>
      <c r="C64" s="27">
        <f>Rangliste!D64</f>
        <v>0</v>
      </c>
      <c r="D64" s="48"/>
      <c r="E64" s="52"/>
      <c r="F64" s="47"/>
      <c r="G64" s="118">
        <f t="shared" si="0"/>
        <v>1</v>
      </c>
      <c r="H64" s="52"/>
      <c r="I64" s="28">
        <f t="shared" si="1"/>
        <v>1</v>
      </c>
      <c r="J64" s="52"/>
      <c r="K64" s="118">
        <f t="shared" si="2"/>
        <v>1</v>
      </c>
      <c r="L64" s="52"/>
      <c r="M64" s="29">
        <f t="shared" si="3"/>
        <v>1</v>
      </c>
      <c r="N64" s="49"/>
      <c r="O64" s="28">
        <f t="shared" si="4"/>
        <v>1</v>
      </c>
      <c r="P64" s="55"/>
      <c r="Q64" s="30">
        <f t="shared" si="5"/>
        <v>1</v>
      </c>
      <c r="R64" s="60"/>
      <c r="S64" s="31">
        <f t="shared" si="6"/>
        <v>1</v>
      </c>
      <c r="T64" s="100">
        <f t="shared" si="7"/>
        <v>1</v>
      </c>
      <c r="U64" s="124">
        <f t="shared" si="8"/>
        <v>0</v>
      </c>
    </row>
    <row r="65" spans="1:21">
      <c r="A65" s="27">
        <v>61</v>
      </c>
      <c r="B65" s="27">
        <f>Rangliste!C65</f>
        <v>0</v>
      </c>
      <c r="C65" s="27">
        <f>Rangliste!D65</f>
        <v>0</v>
      </c>
      <c r="D65" s="48"/>
      <c r="E65" s="52"/>
      <c r="F65" s="47"/>
      <c r="G65" s="118">
        <f t="shared" si="0"/>
        <v>1</v>
      </c>
      <c r="H65" s="52"/>
      <c r="I65" s="28">
        <f t="shared" si="1"/>
        <v>1</v>
      </c>
      <c r="J65" s="52"/>
      <c r="K65" s="118">
        <f t="shared" si="2"/>
        <v>1</v>
      </c>
      <c r="L65" s="52"/>
      <c r="M65" s="29">
        <f t="shared" si="3"/>
        <v>1</v>
      </c>
      <c r="N65" s="52"/>
      <c r="O65" s="28">
        <f t="shared" si="4"/>
        <v>1</v>
      </c>
      <c r="P65" s="55"/>
      <c r="Q65" s="30">
        <f t="shared" si="5"/>
        <v>1</v>
      </c>
      <c r="R65" s="60"/>
      <c r="S65" s="31">
        <f t="shared" si="6"/>
        <v>1</v>
      </c>
      <c r="T65" s="100">
        <f t="shared" si="7"/>
        <v>1</v>
      </c>
      <c r="U65" s="124">
        <f t="shared" si="8"/>
        <v>0</v>
      </c>
    </row>
    <row r="66" spans="1:21">
      <c r="A66" s="27">
        <v>62</v>
      </c>
      <c r="B66" s="27">
        <f>Rangliste!C66</f>
        <v>0</v>
      </c>
      <c r="C66" s="27">
        <f>Rangliste!D66</f>
        <v>0</v>
      </c>
      <c r="D66" s="48"/>
      <c r="E66" s="52"/>
      <c r="F66" s="47"/>
      <c r="G66" s="118">
        <f t="shared" si="0"/>
        <v>1</v>
      </c>
      <c r="H66" s="52"/>
      <c r="I66" s="28">
        <f t="shared" si="1"/>
        <v>1</v>
      </c>
      <c r="J66" s="52"/>
      <c r="K66" s="118">
        <f t="shared" si="2"/>
        <v>1</v>
      </c>
      <c r="L66" s="52"/>
      <c r="M66" s="29">
        <f t="shared" si="3"/>
        <v>1</v>
      </c>
      <c r="N66" s="52"/>
      <c r="O66" s="28">
        <f t="shared" si="4"/>
        <v>1</v>
      </c>
      <c r="P66" s="55"/>
      <c r="Q66" s="30">
        <f t="shared" si="5"/>
        <v>1</v>
      </c>
      <c r="R66" s="60"/>
      <c r="S66" s="31">
        <f t="shared" si="6"/>
        <v>1</v>
      </c>
      <c r="T66" s="100">
        <f t="shared" si="7"/>
        <v>1</v>
      </c>
      <c r="U66" s="124">
        <f t="shared" si="8"/>
        <v>0</v>
      </c>
    </row>
    <row r="67" spans="1:21">
      <c r="A67" s="27">
        <v>63</v>
      </c>
      <c r="B67" s="27">
        <f>Rangliste!C67</f>
        <v>0</v>
      </c>
      <c r="C67" s="27">
        <f>Rangliste!D67</f>
        <v>0</v>
      </c>
      <c r="D67" s="48"/>
      <c r="E67" s="52"/>
      <c r="F67" s="47"/>
      <c r="G67" s="118">
        <f t="shared" si="0"/>
        <v>1</v>
      </c>
      <c r="H67" s="52"/>
      <c r="I67" s="28">
        <f t="shared" si="1"/>
        <v>1</v>
      </c>
      <c r="J67" s="52"/>
      <c r="K67" s="118">
        <f t="shared" si="2"/>
        <v>1</v>
      </c>
      <c r="L67" s="52"/>
      <c r="M67" s="29">
        <f t="shared" si="3"/>
        <v>1</v>
      </c>
      <c r="N67" s="52"/>
      <c r="O67" s="28">
        <f t="shared" si="4"/>
        <v>1</v>
      </c>
      <c r="P67" s="55"/>
      <c r="Q67" s="30">
        <f t="shared" si="5"/>
        <v>1</v>
      </c>
      <c r="R67" s="60"/>
      <c r="S67" s="31">
        <f t="shared" si="6"/>
        <v>1</v>
      </c>
      <c r="T67" s="100">
        <f t="shared" si="7"/>
        <v>1</v>
      </c>
      <c r="U67" s="124">
        <f t="shared" si="8"/>
        <v>0</v>
      </c>
    </row>
    <row r="68" spans="1:21">
      <c r="A68" s="27">
        <v>64</v>
      </c>
      <c r="B68" s="27">
        <f>Rangliste!C68</f>
        <v>0</v>
      </c>
      <c r="C68" s="27">
        <f>Rangliste!D68</f>
        <v>0</v>
      </c>
      <c r="D68" s="48"/>
      <c r="E68" s="52"/>
      <c r="F68" s="47"/>
      <c r="G68" s="118">
        <f t="shared" si="0"/>
        <v>1</v>
      </c>
      <c r="H68" s="52"/>
      <c r="I68" s="28">
        <f t="shared" si="1"/>
        <v>1</v>
      </c>
      <c r="J68" s="52"/>
      <c r="K68" s="118">
        <f t="shared" si="2"/>
        <v>1</v>
      </c>
      <c r="L68" s="52"/>
      <c r="M68" s="29">
        <f t="shared" si="3"/>
        <v>1</v>
      </c>
      <c r="N68" s="52"/>
      <c r="O68" s="28">
        <f t="shared" si="4"/>
        <v>1</v>
      </c>
      <c r="P68" s="55"/>
      <c r="Q68" s="30">
        <f t="shared" si="5"/>
        <v>1</v>
      </c>
      <c r="R68" s="60"/>
      <c r="S68" s="31">
        <f t="shared" si="6"/>
        <v>1</v>
      </c>
      <c r="T68" s="100">
        <f t="shared" si="7"/>
        <v>1</v>
      </c>
      <c r="U68" s="124">
        <f t="shared" si="8"/>
        <v>0</v>
      </c>
    </row>
    <row r="69" spans="1:21">
      <c r="A69" s="27">
        <v>65</v>
      </c>
      <c r="B69" s="27">
        <f>Rangliste!C69</f>
        <v>0</v>
      </c>
      <c r="C69" s="27">
        <f>Rangliste!D69</f>
        <v>0</v>
      </c>
      <c r="D69" s="48"/>
      <c r="E69" s="52"/>
      <c r="F69" s="47"/>
      <c r="G69" s="118">
        <f t="shared" ref="G69:G132" si="9">IF(F69&lt;0.01,1,IF(F69&lt;1.21,4,IF(F69&lt;1.26,3,IF(F69&lt;1.31,2,IF(F69&gt;1.3,1)))))</f>
        <v>1</v>
      </c>
      <c r="H69" s="52"/>
      <c r="I69" s="28">
        <f t="shared" ref="I69:I132" si="10">IF(H69&lt;0.01,1,IF(H69&lt;3.51,4,IF(H69&lt;3.61,3,IF(H69&lt;3.76,2,IF(H69&gt;3.75,1)))))</f>
        <v>1</v>
      </c>
      <c r="J69" s="52"/>
      <c r="K69" s="118">
        <f t="shared" ref="K69:K132" si="11">IF(J69&lt;0.01,1,IF(J69&lt;5.41,4,IF(J69&lt;5.61,3,IF(J69&lt;5.81,2,IF(J69&gt;5.8,1)))))</f>
        <v>1</v>
      </c>
      <c r="L69" s="52"/>
      <c r="M69" s="29">
        <f t="shared" ref="M69:M132" si="12">IF(L69&gt;154,4,IF(L69&gt;134,3,IF(L69&gt;124,2,IF(L69&lt;125,1))))</f>
        <v>1</v>
      </c>
      <c r="N69" s="52"/>
      <c r="O69" s="28">
        <f t="shared" ref="O69:O132" si="13">IF(U69&gt;149,4,IF(U69&gt;119,3,IF(U69&gt;89,2,IF(U69&lt;90,1))))</f>
        <v>1</v>
      </c>
      <c r="P69" s="55"/>
      <c r="Q69" s="30">
        <f t="shared" ref="Q69:Q132" si="14">IF(P69&lt;&gt;"",IF(P69&gt;19,4,IF(P69&gt;9,3,IF(P69&gt;=0,2,IF(P69&lt;0,1,1)))),1)</f>
        <v>1</v>
      </c>
      <c r="R69" s="60"/>
      <c r="S69" s="31">
        <f t="shared" ref="S69:S132" si="15">IF(R69&gt;14.4,4,IF(R69&gt;14,3,IF(R69&gt;13,2,IF(R69&lt;13,1))))+IF(R69=13,1)</f>
        <v>1</v>
      </c>
      <c r="T69" s="100">
        <f t="shared" ref="T69:T132" si="16">((G69+I69+K69+M69+O69+Q69))/6</f>
        <v>1</v>
      </c>
      <c r="U69" s="124">
        <f t="shared" ref="U69:U132" si="17">N69*60*24</f>
        <v>0</v>
      </c>
    </row>
    <row r="70" spans="1:21">
      <c r="A70" s="27">
        <v>66</v>
      </c>
      <c r="B70" s="27">
        <f>Rangliste!C70</f>
        <v>0</v>
      </c>
      <c r="C70" s="27">
        <f>Rangliste!D70</f>
        <v>0</v>
      </c>
      <c r="D70" s="48"/>
      <c r="E70" s="52"/>
      <c r="F70" s="47"/>
      <c r="G70" s="118">
        <f t="shared" si="9"/>
        <v>1</v>
      </c>
      <c r="H70" s="52"/>
      <c r="I70" s="28">
        <f t="shared" si="10"/>
        <v>1</v>
      </c>
      <c r="J70" s="52"/>
      <c r="K70" s="118">
        <f t="shared" si="11"/>
        <v>1</v>
      </c>
      <c r="L70" s="52"/>
      <c r="M70" s="29">
        <f t="shared" si="12"/>
        <v>1</v>
      </c>
      <c r="N70" s="52"/>
      <c r="O70" s="28">
        <f t="shared" si="13"/>
        <v>1</v>
      </c>
      <c r="P70" s="55"/>
      <c r="Q70" s="30">
        <f t="shared" si="14"/>
        <v>1</v>
      </c>
      <c r="R70" s="60"/>
      <c r="S70" s="31">
        <f t="shared" si="15"/>
        <v>1</v>
      </c>
      <c r="T70" s="100">
        <f t="shared" si="16"/>
        <v>1</v>
      </c>
      <c r="U70" s="124">
        <f t="shared" si="17"/>
        <v>0</v>
      </c>
    </row>
    <row r="71" spans="1:21">
      <c r="A71" s="27">
        <v>67</v>
      </c>
      <c r="B71" s="27">
        <f>Rangliste!C71</f>
        <v>0</v>
      </c>
      <c r="C71" s="27">
        <f>Rangliste!D71</f>
        <v>0</v>
      </c>
      <c r="D71" s="48"/>
      <c r="E71" s="52"/>
      <c r="F71" s="47"/>
      <c r="G71" s="118">
        <f t="shared" si="9"/>
        <v>1</v>
      </c>
      <c r="H71" s="52"/>
      <c r="I71" s="28">
        <f t="shared" si="10"/>
        <v>1</v>
      </c>
      <c r="J71" s="52"/>
      <c r="K71" s="118">
        <f t="shared" si="11"/>
        <v>1</v>
      </c>
      <c r="L71" s="52"/>
      <c r="M71" s="29">
        <f t="shared" si="12"/>
        <v>1</v>
      </c>
      <c r="N71" s="49"/>
      <c r="O71" s="28">
        <f t="shared" si="13"/>
        <v>1</v>
      </c>
      <c r="P71" s="55"/>
      <c r="Q71" s="30">
        <f t="shared" si="14"/>
        <v>1</v>
      </c>
      <c r="R71" s="60"/>
      <c r="S71" s="31">
        <f t="shared" si="15"/>
        <v>1</v>
      </c>
      <c r="T71" s="100">
        <f t="shared" si="16"/>
        <v>1</v>
      </c>
      <c r="U71" s="124">
        <f t="shared" si="17"/>
        <v>0</v>
      </c>
    </row>
    <row r="72" spans="1:21">
      <c r="A72" s="27">
        <v>68</v>
      </c>
      <c r="B72" s="27">
        <f>Rangliste!C72</f>
        <v>0</v>
      </c>
      <c r="C72" s="27">
        <f>Rangliste!D72</f>
        <v>0</v>
      </c>
      <c r="D72" s="50"/>
      <c r="E72" s="55"/>
      <c r="F72" s="47"/>
      <c r="G72" s="118">
        <f t="shared" si="9"/>
        <v>1</v>
      </c>
      <c r="H72" s="55"/>
      <c r="I72" s="28">
        <f t="shared" si="10"/>
        <v>1</v>
      </c>
      <c r="J72" s="55"/>
      <c r="K72" s="118">
        <f t="shared" si="11"/>
        <v>1</v>
      </c>
      <c r="L72" s="55"/>
      <c r="M72" s="29">
        <f t="shared" si="12"/>
        <v>1</v>
      </c>
      <c r="N72" s="51"/>
      <c r="O72" s="28">
        <f t="shared" si="13"/>
        <v>1</v>
      </c>
      <c r="P72" s="55"/>
      <c r="Q72" s="30">
        <f t="shared" si="14"/>
        <v>1</v>
      </c>
      <c r="R72" s="62"/>
      <c r="S72" s="31">
        <f t="shared" si="15"/>
        <v>1</v>
      </c>
      <c r="T72" s="100">
        <f t="shared" si="16"/>
        <v>1</v>
      </c>
      <c r="U72" s="124">
        <f t="shared" si="17"/>
        <v>0</v>
      </c>
    </row>
    <row r="73" spans="1:21">
      <c r="A73" s="27">
        <v>69</v>
      </c>
      <c r="B73" s="27">
        <f>Rangliste!C73</f>
        <v>0</v>
      </c>
      <c r="C73" s="27">
        <f>Rangliste!D73</f>
        <v>0</v>
      </c>
      <c r="D73" s="53"/>
      <c r="E73" s="54"/>
      <c r="F73" s="47"/>
      <c r="G73" s="118">
        <f t="shared" si="9"/>
        <v>1</v>
      </c>
      <c r="H73" s="54"/>
      <c r="I73" s="28">
        <f t="shared" si="10"/>
        <v>1</v>
      </c>
      <c r="J73" s="54"/>
      <c r="K73" s="118">
        <f t="shared" si="11"/>
        <v>1</v>
      </c>
      <c r="L73" s="54"/>
      <c r="M73" s="29">
        <f t="shared" si="12"/>
        <v>1</v>
      </c>
      <c r="N73" s="57"/>
      <c r="O73" s="28">
        <f t="shared" si="13"/>
        <v>1</v>
      </c>
      <c r="P73" s="54"/>
      <c r="Q73" s="30">
        <f t="shared" si="14"/>
        <v>1</v>
      </c>
      <c r="R73" s="61"/>
      <c r="S73" s="31">
        <f t="shared" si="15"/>
        <v>1</v>
      </c>
      <c r="T73" s="100">
        <f t="shared" si="16"/>
        <v>1</v>
      </c>
      <c r="U73" s="124">
        <f t="shared" si="17"/>
        <v>0</v>
      </c>
    </row>
    <row r="74" spans="1:21">
      <c r="A74" s="27">
        <v>70</v>
      </c>
      <c r="B74" s="27">
        <f>Rangliste!C74</f>
        <v>0</v>
      </c>
      <c r="C74" s="27">
        <f>Rangliste!D74</f>
        <v>0</v>
      </c>
      <c r="D74" s="46"/>
      <c r="E74" s="47"/>
      <c r="F74" s="47"/>
      <c r="G74" s="118">
        <f t="shared" si="9"/>
        <v>1</v>
      </c>
      <c r="H74" s="47"/>
      <c r="I74" s="28">
        <f t="shared" si="10"/>
        <v>1</v>
      </c>
      <c r="J74" s="47"/>
      <c r="K74" s="118">
        <f t="shared" si="11"/>
        <v>1</v>
      </c>
      <c r="L74" s="47"/>
      <c r="M74" s="29">
        <f t="shared" si="12"/>
        <v>1</v>
      </c>
      <c r="N74" s="56"/>
      <c r="O74" s="28">
        <f t="shared" si="13"/>
        <v>1</v>
      </c>
      <c r="P74" s="58"/>
      <c r="Q74" s="30">
        <f t="shared" si="14"/>
        <v>1</v>
      </c>
      <c r="R74" s="59"/>
      <c r="S74" s="31">
        <f t="shared" si="15"/>
        <v>1</v>
      </c>
      <c r="T74" s="100">
        <f t="shared" si="16"/>
        <v>1</v>
      </c>
      <c r="U74" s="124">
        <f t="shared" si="17"/>
        <v>0</v>
      </c>
    </row>
    <row r="75" spans="1:21">
      <c r="A75" s="27">
        <v>71</v>
      </c>
      <c r="B75" s="27">
        <f>Rangliste!C75</f>
        <v>0</v>
      </c>
      <c r="C75" s="27">
        <f>Rangliste!D75</f>
        <v>0</v>
      </c>
      <c r="D75" s="48"/>
      <c r="E75" s="52"/>
      <c r="F75" s="47"/>
      <c r="G75" s="118">
        <f t="shared" si="9"/>
        <v>1</v>
      </c>
      <c r="H75" s="52"/>
      <c r="I75" s="28">
        <f t="shared" si="10"/>
        <v>1</v>
      </c>
      <c r="J75" s="52"/>
      <c r="K75" s="118">
        <f t="shared" si="11"/>
        <v>1</v>
      </c>
      <c r="L75" s="52"/>
      <c r="M75" s="29">
        <f t="shared" si="12"/>
        <v>1</v>
      </c>
      <c r="N75" s="49"/>
      <c r="O75" s="28">
        <f t="shared" si="13"/>
        <v>1</v>
      </c>
      <c r="P75" s="55"/>
      <c r="Q75" s="30">
        <f t="shared" si="14"/>
        <v>1</v>
      </c>
      <c r="R75" s="60"/>
      <c r="S75" s="31">
        <f t="shared" si="15"/>
        <v>1</v>
      </c>
      <c r="T75" s="100">
        <f t="shared" si="16"/>
        <v>1</v>
      </c>
      <c r="U75" s="124">
        <f t="shared" si="17"/>
        <v>0</v>
      </c>
    </row>
    <row r="76" spans="1:21">
      <c r="A76" s="27">
        <v>72</v>
      </c>
      <c r="B76" s="27">
        <f>Rangliste!C76</f>
        <v>0</v>
      </c>
      <c r="C76" s="27">
        <f>Rangliste!D76</f>
        <v>0</v>
      </c>
      <c r="D76" s="48"/>
      <c r="E76" s="52"/>
      <c r="F76" s="47"/>
      <c r="G76" s="118">
        <f t="shared" si="9"/>
        <v>1</v>
      </c>
      <c r="H76" s="52"/>
      <c r="I76" s="28">
        <f t="shared" si="10"/>
        <v>1</v>
      </c>
      <c r="J76" s="52"/>
      <c r="K76" s="118">
        <f t="shared" si="11"/>
        <v>1</v>
      </c>
      <c r="L76" s="52"/>
      <c r="M76" s="29">
        <f t="shared" si="12"/>
        <v>1</v>
      </c>
      <c r="N76" s="49"/>
      <c r="O76" s="28">
        <f t="shared" si="13"/>
        <v>1</v>
      </c>
      <c r="P76" s="55"/>
      <c r="Q76" s="30">
        <f t="shared" si="14"/>
        <v>1</v>
      </c>
      <c r="R76" s="60"/>
      <c r="S76" s="31">
        <f t="shared" si="15"/>
        <v>1</v>
      </c>
      <c r="T76" s="100">
        <f t="shared" si="16"/>
        <v>1</v>
      </c>
      <c r="U76" s="124">
        <f t="shared" si="17"/>
        <v>0</v>
      </c>
    </row>
    <row r="77" spans="1:21">
      <c r="A77" s="27">
        <v>73</v>
      </c>
      <c r="B77" s="27">
        <f>Rangliste!C77</f>
        <v>0</v>
      </c>
      <c r="C77" s="27">
        <f>Rangliste!D77</f>
        <v>0</v>
      </c>
      <c r="D77" s="48"/>
      <c r="E77" s="49"/>
      <c r="F77" s="47"/>
      <c r="G77" s="118">
        <f t="shared" si="9"/>
        <v>1</v>
      </c>
      <c r="H77" s="49"/>
      <c r="I77" s="28">
        <f t="shared" si="10"/>
        <v>1</v>
      </c>
      <c r="J77" s="49"/>
      <c r="K77" s="118">
        <f t="shared" si="11"/>
        <v>1</v>
      </c>
      <c r="L77" s="49"/>
      <c r="M77" s="29">
        <f t="shared" si="12"/>
        <v>1</v>
      </c>
      <c r="N77" s="49"/>
      <c r="O77" s="28">
        <f t="shared" si="13"/>
        <v>1</v>
      </c>
      <c r="P77" s="55"/>
      <c r="Q77" s="30">
        <f t="shared" si="14"/>
        <v>1</v>
      </c>
      <c r="R77" s="60"/>
      <c r="S77" s="31">
        <f t="shared" si="15"/>
        <v>1</v>
      </c>
      <c r="T77" s="100">
        <f t="shared" si="16"/>
        <v>1</v>
      </c>
      <c r="U77" s="124">
        <f t="shared" si="17"/>
        <v>0</v>
      </c>
    </row>
    <row r="78" spans="1:21">
      <c r="A78" s="27">
        <v>74</v>
      </c>
      <c r="B78" s="27">
        <f>Rangliste!C78</f>
        <v>0</v>
      </c>
      <c r="C78" s="27">
        <f>Rangliste!D78</f>
        <v>0</v>
      </c>
      <c r="D78" s="48"/>
      <c r="E78" s="49"/>
      <c r="F78" s="47"/>
      <c r="G78" s="118">
        <f t="shared" si="9"/>
        <v>1</v>
      </c>
      <c r="H78" s="49"/>
      <c r="I78" s="28">
        <f t="shared" si="10"/>
        <v>1</v>
      </c>
      <c r="J78" s="49"/>
      <c r="K78" s="118">
        <f t="shared" si="11"/>
        <v>1</v>
      </c>
      <c r="L78" s="49"/>
      <c r="M78" s="29">
        <f t="shared" si="12"/>
        <v>1</v>
      </c>
      <c r="N78" s="49"/>
      <c r="O78" s="28">
        <f t="shared" si="13"/>
        <v>1</v>
      </c>
      <c r="P78" s="55"/>
      <c r="Q78" s="30">
        <f t="shared" si="14"/>
        <v>1</v>
      </c>
      <c r="R78" s="60"/>
      <c r="S78" s="31">
        <f t="shared" si="15"/>
        <v>1</v>
      </c>
      <c r="T78" s="100">
        <f t="shared" si="16"/>
        <v>1</v>
      </c>
      <c r="U78" s="124">
        <f t="shared" si="17"/>
        <v>0</v>
      </c>
    </row>
    <row r="79" spans="1:21">
      <c r="A79" s="27">
        <v>75</v>
      </c>
      <c r="B79" s="27">
        <f>Rangliste!C79</f>
        <v>0</v>
      </c>
      <c r="C79" s="27">
        <f>Rangliste!D79</f>
        <v>0</v>
      </c>
      <c r="D79" s="50"/>
      <c r="E79" s="51"/>
      <c r="F79" s="47"/>
      <c r="G79" s="118">
        <f t="shared" si="9"/>
        <v>1</v>
      </c>
      <c r="H79" s="51"/>
      <c r="I79" s="28">
        <f t="shared" si="10"/>
        <v>1</v>
      </c>
      <c r="J79" s="52"/>
      <c r="K79" s="118">
        <f t="shared" si="11"/>
        <v>1</v>
      </c>
      <c r="L79" s="52"/>
      <c r="M79" s="29">
        <f t="shared" si="12"/>
        <v>1</v>
      </c>
      <c r="N79" s="52"/>
      <c r="O79" s="28">
        <f t="shared" si="13"/>
        <v>1</v>
      </c>
      <c r="P79" s="55"/>
      <c r="Q79" s="30">
        <f t="shared" si="14"/>
        <v>1</v>
      </c>
      <c r="R79" s="60"/>
      <c r="S79" s="31">
        <f t="shared" si="15"/>
        <v>1</v>
      </c>
      <c r="T79" s="100">
        <f t="shared" si="16"/>
        <v>1</v>
      </c>
      <c r="U79" s="124">
        <f t="shared" si="17"/>
        <v>0</v>
      </c>
    </row>
    <row r="80" spans="1:21">
      <c r="A80" s="27">
        <v>76</v>
      </c>
      <c r="B80" s="27">
        <f>Rangliste!C80</f>
        <v>0</v>
      </c>
      <c r="C80" s="27">
        <f>Rangliste!D80</f>
        <v>0</v>
      </c>
      <c r="D80" s="50"/>
      <c r="E80" s="51"/>
      <c r="F80" s="47"/>
      <c r="G80" s="118">
        <f t="shared" si="9"/>
        <v>1</v>
      </c>
      <c r="H80" s="51"/>
      <c r="I80" s="28">
        <f t="shared" si="10"/>
        <v>1</v>
      </c>
      <c r="J80" s="51"/>
      <c r="K80" s="118">
        <f t="shared" si="11"/>
        <v>1</v>
      </c>
      <c r="L80" s="51"/>
      <c r="M80" s="29">
        <f t="shared" si="12"/>
        <v>1</v>
      </c>
      <c r="N80" s="51"/>
      <c r="O80" s="28">
        <f t="shared" si="13"/>
        <v>1</v>
      </c>
      <c r="P80" s="55"/>
      <c r="Q80" s="30">
        <f t="shared" si="14"/>
        <v>1</v>
      </c>
      <c r="R80" s="60"/>
      <c r="S80" s="31">
        <f t="shared" si="15"/>
        <v>1</v>
      </c>
      <c r="T80" s="100">
        <f t="shared" si="16"/>
        <v>1</v>
      </c>
      <c r="U80" s="124">
        <f t="shared" si="17"/>
        <v>0</v>
      </c>
    </row>
    <row r="81" spans="1:21">
      <c r="A81" s="27">
        <v>77</v>
      </c>
      <c r="B81" s="27">
        <f>Rangliste!C81</f>
        <v>0</v>
      </c>
      <c r="C81" s="27">
        <f>Rangliste!D81</f>
        <v>0</v>
      </c>
      <c r="D81" s="48"/>
      <c r="E81" s="52"/>
      <c r="F81" s="47"/>
      <c r="G81" s="118">
        <f t="shared" si="9"/>
        <v>1</v>
      </c>
      <c r="H81" s="52"/>
      <c r="I81" s="28">
        <f t="shared" si="10"/>
        <v>1</v>
      </c>
      <c r="J81" s="52"/>
      <c r="K81" s="118">
        <f t="shared" si="11"/>
        <v>1</v>
      </c>
      <c r="L81" s="52"/>
      <c r="M81" s="29">
        <f t="shared" si="12"/>
        <v>1</v>
      </c>
      <c r="N81" s="52"/>
      <c r="O81" s="28">
        <f t="shared" si="13"/>
        <v>1</v>
      </c>
      <c r="P81" s="55"/>
      <c r="Q81" s="30">
        <f t="shared" si="14"/>
        <v>1</v>
      </c>
      <c r="R81" s="60"/>
      <c r="S81" s="31">
        <f t="shared" si="15"/>
        <v>1</v>
      </c>
      <c r="T81" s="100">
        <f t="shared" si="16"/>
        <v>1</v>
      </c>
      <c r="U81" s="124">
        <f t="shared" si="17"/>
        <v>0</v>
      </c>
    </row>
    <row r="82" spans="1:21">
      <c r="A82" s="27">
        <v>78</v>
      </c>
      <c r="B82" s="27">
        <f>Rangliste!C82</f>
        <v>0</v>
      </c>
      <c r="C82" s="27">
        <f>Rangliste!D82</f>
        <v>0</v>
      </c>
      <c r="D82" s="48"/>
      <c r="E82" s="52"/>
      <c r="F82" s="47"/>
      <c r="G82" s="118">
        <f t="shared" si="9"/>
        <v>1</v>
      </c>
      <c r="H82" s="52"/>
      <c r="I82" s="28">
        <f t="shared" si="10"/>
        <v>1</v>
      </c>
      <c r="J82" s="52"/>
      <c r="K82" s="118">
        <f t="shared" si="11"/>
        <v>1</v>
      </c>
      <c r="L82" s="52"/>
      <c r="M82" s="29">
        <f t="shared" si="12"/>
        <v>1</v>
      </c>
      <c r="N82" s="52"/>
      <c r="O82" s="28">
        <f t="shared" si="13"/>
        <v>1</v>
      </c>
      <c r="P82" s="55"/>
      <c r="Q82" s="30">
        <f t="shared" si="14"/>
        <v>1</v>
      </c>
      <c r="R82" s="60"/>
      <c r="S82" s="31">
        <f t="shared" si="15"/>
        <v>1</v>
      </c>
      <c r="T82" s="100">
        <f t="shared" si="16"/>
        <v>1</v>
      </c>
      <c r="U82" s="124">
        <f t="shared" si="17"/>
        <v>0</v>
      </c>
    </row>
    <row r="83" spans="1:21">
      <c r="A83" s="27">
        <v>79</v>
      </c>
      <c r="B83" s="27">
        <f>Rangliste!C83</f>
        <v>0</v>
      </c>
      <c r="C83" s="27">
        <f>Rangliste!D83</f>
        <v>0</v>
      </c>
      <c r="D83" s="48"/>
      <c r="E83" s="52"/>
      <c r="F83" s="47"/>
      <c r="G83" s="118">
        <f t="shared" si="9"/>
        <v>1</v>
      </c>
      <c r="H83" s="52"/>
      <c r="I83" s="28">
        <f t="shared" si="10"/>
        <v>1</v>
      </c>
      <c r="J83" s="52"/>
      <c r="K83" s="118">
        <f t="shared" si="11"/>
        <v>1</v>
      </c>
      <c r="L83" s="52"/>
      <c r="M83" s="29">
        <f t="shared" si="12"/>
        <v>1</v>
      </c>
      <c r="N83" s="49"/>
      <c r="O83" s="28">
        <f t="shared" si="13"/>
        <v>1</v>
      </c>
      <c r="P83" s="55"/>
      <c r="Q83" s="30">
        <f t="shared" si="14"/>
        <v>1</v>
      </c>
      <c r="R83" s="60"/>
      <c r="S83" s="31">
        <f t="shared" si="15"/>
        <v>1</v>
      </c>
      <c r="T83" s="100">
        <f t="shared" si="16"/>
        <v>1</v>
      </c>
      <c r="U83" s="124">
        <f t="shared" si="17"/>
        <v>0</v>
      </c>
    </row>
    <row r="84" spans="1:21">
      <c r="A84" s="27">
        <v>80</v>
      </c>
      <c r="B84" s="27">
        <f>Rangliste!C84</f>
        <v>0</v>
      </c>
      <c r="C84" s="27">
        <f>Rangliste!D84</f>
        <v>0</v>
      </c>
      <c r="D84" s="48"/>
      <c r="E84" s="52"/>
      <c r="F84" s="47"/>
      <c r="G84" s="118">
        <f t="shared" si="9"/>
        <v>1</v>
      </c>
      <c r="H84" s="52"/>
      <c r="I84" s="28">
        <f t="shared" si="10"/>
        <v>1</v>
      </c>
      <c r="J84" s="52"/>
      <c r="K84" s="118">
        <f t="shared" si="11"/>
        <v>1</v>
      </c>
      <c r="L84" s="52"/>
      <c r="M84" s="29">
        <f t="shared" si="12"/>
        <v>1</v>
      </c>
      <c r="N84" s="52"/>
      <c r="O84" s="28">
        <f t="shared" si="13"/>
        <v>1</v>
      </c>
      <c r="P84" s="55"/>
      <c r="Q84" s="30">
        <f t="shared" si="14"/>
        <v>1</v>
      </c>
      <c r="R84" s="60"/>
      <c r="S84" s="31">
        <f t="shared" si="15"/>
        <v>1</v>
      </c>
      <c r="T84" s="100">
        <f t="shared" si="16"/>
        <v>1</v>
      </c>
      <c r="U84" s="124">
        <f t="shared" si="17"/>
        <v>0</v>
      </c>
    </row>
    <row r="85" spans="1:21">
      <c r="A85" s="27">
        <v>81</v>
      </c>
      <c r="B85" s="27">
        <f>Rangliste!C85</f>
        <v>0</v>
      </c>
      <c r="C85" s="27">
        <f>Rangliste!D85</f>
        <v>0</v>
      </c>
      <c r="D85" s="48"/>
      <c r="E85" s="52"/>
      <c r="F85" s="47"/>
      <c r="G85" s="118">
        <f t="shared" si="9"/>
        <v>1</v>
      </c>
      <c r="H85" s="52"/>
      <c r="I85" s="28">
        <f t="shared" si="10"/>
        <v>1</v>
      </c>
      <c r="J85" s="52"/>
      <c r="K85" s="118">
        <f t="shared" si="11"/>
        <v>1</v>
      </c>
      <c r="L85" s="52"/>
      <c r="M85" s="29">
        <f t="shared" si="12"/>
        <v>1</v>
      </c>
      <c r="N85" s="52"/>
      <c r="O85" s="28">
        <f t="shared" si="13"/>
        <v>1</v>
      </c>
      <c r="P85" s="55"/>
      <c r="Q85" s="30">
        <f t="shared" si="14"/>
        <v>1</v>
      </c>
      <c r="R85" s="60"/>
      <c r="S85" s="31">
        <f t="shared" si="15"/>
        <v>1</v>
      </c>
      <c r="T85" s="100">
        <f t="shared" si="16"/>
        <v>1</v>
      </c>
      <c r="U85" s="124">
        <f t="shared" si="17"/>
        <v>0</v>
      </c>
    </row>
    <row r="86" spans="1:21">
      <c r="A86" s="27">
        <v>82</v>
      </c>
      <c r="B86" s="27">
        <f>Rangliste!C86</f>
        <v>0</v>
      </c>
      <c r="C86" s="27">
        <f>Rangliste!D86</f>
        <v>0</v>
      </c>
      <c r="D86" s="48"/>
      <c r="E86" s="52"/>
      <c r="F86" s="47"/>
      <c r="G86" s="118">
        <f t="shared" si="9"/>
        <v>1</v>
      </c>
      <c r="H86" s="52"/>
      <c r="I86" s="28">
        <f t="shared" si="10"/>
        <v>1</v>
      </c>
      <c r="J86" s="52"/>
      <c r="K86" s="118">
        <f t="shared" si="11"/>
        <v>1</v>
      </c>
      <c r="L86" s="52"/>
      <c r="M86" s="29">
        <f t="shared" si="12"/>
        <v>1</v>
      </c>
      <c r="N86" s="52"/>
      <c r="O86" s="28">
        <f t="shared" si="13"/>
        <v>1</v>
      </c>
      <c r="P86" s="55"/>
      <c r="Q86" s="30">
        <f t="shared" si="14"/>
        <v>1</v>
      </c>
      <c r="R86" s="60"/>
      <c r="S86" s="31">
        <f t="shared" si="15"/>
        <v>1</v>
      </c>
      <c r="T86" s="100">
        <f t="shared" si="16"/>
        <v>1</v>
      </c>
      <c r="U86" s="124">
        <f t="shared" si="17"/>
        <v>0</v>
      </c>
    </row>
    <row r="87" spans="1:21">
      <c r="A87" s="27">
        <v>83</v>
      </c>
      <c r="B87" s="27">
        <f>Rangliste!C87</f>
        <v>0</v>
      </c>
      <c r="C87" s="27">
        <f>Rangliste!D87</f>
        <v>0</v>
      </c>
      <c r="D87" s="48"/>
      <c r="E87" s="52"/>
      <c r="F87" s="47"/>
      <c r="G87" s="118">
        <f t="shared" si="9"/>
        <v>1</v>
      </c>
      <c r="H87" s="52"/>
      <c r="I87" s="28">
        <f t="shared" si="10"/>
        <v>1</v>
      </c>
      <c r="J87" s="52"/>
      <c r="K87" s="118">
        <f t="shared" si="11"/>
        <v>1</v>
      </c>
      <c r="L87" s="52"/>
      <c r="M87" s="29">
        <f t="shared" si="12"/>
        <v>1</v>
      </c>
      <c r="N87" s="52"/>
      <c r="O87" s="28">
        <f t="shared" si="13"/>
        <v>1</v>
      </c>
      <c r="P87" s="55"/>
      <c r="Q87" s="30">
        <f t="shared" si="14"/>
        <v>1</v>
      </c>
      <c r="R87" s="60"/>
      <c r="S87" s="31">
        <f t="shared" si="15"/>
        <v>1</v>
      </c>
      <c r="T87" s="100">
        <f t="shared" si="16"/>
        <v>1</v>
      </c>
      <c r="U87" s="124">
        <f t="shared" si="17"/>
        <v>0</v>
      </c>
    </row>
    <row r="88" spans="1:21">
      <c r="A88" s="27">
        <v>84</v>
      </c>
      <c r="B88" s="27">
        <f>Rangliste!C88</f>
        <v>0</v>
      </c>
      <c r="C88" s="27">
        <f>Rangliste!D88</f>
        <v>0</v>
      </c>
      <c r="D88" s="48"/>
      <c r="E88" s="52"/>
      <c r="F88" s="47"/>
      <c r="G88" s="118">
        <f t="shared" si="9"/>
        <v>1</v>
      </c>
      <c r="H88" s="52"/>
      <c r="I88" s="28">
        <f t="shared" si="10"/>
        <v>1</v>
      </c>
      <c r="J88" s="52"/>
      <c r="K88" s="118">
        <f t="shared" si="11"/>
        <v>1</v>
      </c>
      <c r="L88" s="52"/>
      <c r="M88" s="29">
        <f t="shared" si="12"/>
        <v>1</v>
      </c>
      <c r="N88" s="52"/>
      <c r="O88" s="28">
        <f t="shared" si="13"/>
        <v>1</v>
      </c>
      <c r="P88" s="55"/>
      <c r="Q88" s="30">
        <f t="shared" si="14"/>
        <v>1</v>
      </c>
      <c r="R88" s="60"/>
      <c r="S88" s="31">
        <f t="shared" si="15"/>
        <v>1</v>
      </c>
      <c r="T88" s="100">
        <f t="shared" si="16"/>
        <v>1</v>
      </c>
      <c r="U88" s="124">
        <f t="shared" si="17"/>
        <v>0</v>
      </c>
    </row>
    <row r="89" spans="1:21">
      <c r="A89" s="27">
        <v>85</v>
      </c>
      <c r="B89" s="27">
        <f>Rangliste!C89</f>
        <v>0</v>
      </c>
      <c r="C89" s="27">
        <f>Rangliste!D89</f>
        <v>0</v>
      </c>
      <c r="D89" s="48"/>
      <c r="E89" s="52"/>
      <c r="F89" s="47"/>
      <c r="G89" s="118">
        <f t="shared" si="9"/>
        <v>1</v>
      </c>
      <c r="H89" s="52"/>
      <c r="I89" s="28">
        <f t="shared" si="10"/>
        <v>1</v>
      </c>
      <c r="J89" s="52"/>
      <c r="K89" s="118">
        <f t="shared" si="11"/>
        <v>1</v>
      </c>
      <c r="L89" s="52"/>
      <c r="M89" s="29">
        <f t="shared" si="12"/>
        <v>1</v>
      </c>
      <c r="N89" s="52"/>
      <c r="O89" s="28">
        <f t="shared" si="13"/>
        <v>1</v>
      </c>
      <c r="P89" s="55"/>
      <c r="Q89" s="30">
        <f t="shared" si="14"/>
        <v>1</v>
      </c>
      <c r="R89" s="60"/>
      <c r="S89" s="31">
        <f t="shared" si="15"/>
        <v>1</v>
      </c>
      <c r="T89" s="100">
        <f t="shared" si="16"/>
        <v>1</v>
      </c>
      <c r="U89" s="124">
        <f t="shared" si="17"/>
        <v>0</v>
      </c>
    </row>
    <row r="90" spans="1:21">
      <c r="A90" s="27">
        <v>86</v>
      </c>
      <c r="B90" s="27">
        <f>Rangliste!C90</f>
        <v>0</v>
      </c>
      <c r="C90" s="27">
        <f>Rangliste!D90</f>
        <v>0</v>
      </c>
      <c r="D90" s="48"/>
      <c r="E90" s="52"/>
      <c r="F90" s="47"/>
      <c r="G90" s="118">
        <f t="shared" si="9"/>
        <v>1</v>
      </c>
      <c r="H90" s="52"/>
      <c r="I90" s="28">
        <f t="shared" si="10"/>
        <v>1</v>
      </c>
      <c r="J90" s="52"/>
      <c r="K90" s="118">
        <f t="shared" si="11"/>
        <v>1</v>
      </c>
      <c r="L90" s="52"/>
      <c r="M90" s="29">
        <f t="shared" si="12"/>
        <v>1</v>
      </c>
      <c r="N90" s="49"/>
      <c r="O90" s="28">
        <f t="shared" si="13"/>
        <v>1</v>
      </c>
      <c r="P90" s="55"/>
      <c r="Q90" s="30">
        <f t="shared" si="14"/>
        <v>1</v>
      </c>
      <c r="R90" s="60"/>
      <c r="S90" s="31">
        <f t="shared" si="15"/>
        <v>1</v>
      </c>
      <c r="T90" s="100">
        <f t="shared" si="16"/>
        <v>1</v>
      </c>
      <c r="U90" s="124">
        <f t="shared" si="17"/>
        <v>0</v>
      </c>
    </row>
    <row r="91" spans="1:21">
      <c r="A91" s="27">
        <v>87</v>
      </c>
      <c r="B91" s="27">
        <f>Rangliste!C91</f>
        <v>0</v>
      </c>
      <c r="C91" s="27">
        <f>Rangliste!D91</f>
        <v>0</v>
      </c>
      <c r="D91" s="53"/>
      <c r="E91" s="54"/>
      <c r="F91" s="47"/>
      <c r="G91" s="118">
        <f t="shared" si="9"/>
        <v>1</v>
      </c>
      <c r="H91" s="54"/>
      <c r="I91" s="28">
        <f t="shared" si="10"/>
        <v>1</v>
      </c>
      <c r="J91" s="54"/>
      <c r="K91" s="118">
        <f t="shared" si="11"/>
        <v>1</v>
      </c>
      <c r="L91" s="54"/>
      <c r="M91" s="29">
        <f t="shared" si="12"/>
        <v>1</v>
      </c>
      <c r="N91" s="57"/>
      <c r="O91" s="28">
        <f t="shared" si="13"/>
        <v>1</v>
      </c>
      <c r="P91" s="54"/>
      <c r="Q91" s="30">
        <f t="shared" si="14"/>
        <v>1</v>
      </c>
      <c r="R91" s="61"/>
      <c r="S91" s="31">
        <f t="shared" si="15"/>
        <v>1</v>
      </c>
      <c r="T91" s="100">
        <f t="shared" si="16"/>
        <v>1</v>
      </c>
      <c r="U91" s="124">
        <f t="shared" si="17"/>
        <v>0</v>
      </c>
    </row>
    <row r="92" spans="1:21">
      <c r="A92" s="27">
        <v>88</v>
      </c>
      <c r="B92" s="27">
        <f>Rangliste!C92</f>
        <v>0</v>
      </c>
      <c r="C92" s="27">
        <f>Rangliste!D92</f>
        <v>0</v>
      </c>
      <c r="D92" s="46"/>
      <c r="E92" s="47"/>
      <c r="F92" s="47"/>
      <c r="G92" s="118">
        <f t="shared" si="9"/>
        <v>1</v>
      </c>
      <c r="H92" s="47"/>
      <c r="I92" s="28">
        <f t="shared" si="10"/>
        <v>1</v>
      </c>
      <c r="J92" s="47"/>
      <c r="K92" s="118">
        <f t="shared" si="11"/>
        <v>1</v>
      </c>
      <c r="L92" s="47"/>
      <c r="M92" s="29">
        <f t="shared" si="12"/>
        <v>1</v>
      </c>
      <c r="N92" s="56"/>
      <c r="O92" s="28">
        <f t="shared" si="13"/>
        <v>1</v>
      </c>
      <c r="P92" s="58"/>
      <c r="Q92" s="30">
        <f t="shared" si="14"/>
        <v>1</v>
      </c>
      <c r="R92" s="59"/>
      <c r="S92" s="31">
        <f t="shared" si="15"/>
        <v>1</v>
      </c>
      <c r="T92" s="100">
        <f t="shared" si="16"/>
        <v>1</v>
      </c>
      <c r="U92" s="124">
        <f t="shared" si="17"/>
        <v>0</v>
      </c>
    </row>
    <row r="93" spans="1:21">
      <c r="A93" s="27">
        <v>89</v>
      </c>
      <c r="B93" s="27">
        <f>Rangliste!C93</f>
        <v>0</v>
      </c>
      <c r="C93" s="27">
        <f>Rangliste!D93</f>
        <v>0</v>
      </c>
      <c r="D93" s="48"/>
      <c r="E93" s="52"/>
      <c r="F93" s="47"/>
      <c r="G93" s="118">
        <f t="shared" si="9"/>
        <v>1</v>
      </c>
      <c r="H93" s="52"/>
      <c r="I93" s="28">
        <f t="shared" si="10"/>
        <v>1</v>
      </c>
      <c r="J93" s="52"/>
      <c r="K93" s="118">
        <f t="shared" si="11"/>
        <v>1</v>
      </c>
      <c r="L93" s="52"/>
      <c r="M93" s="29">
        <f t="shared" si="12"/>
        <v>1</v>
      </c>
      <c r="N93" s="49"/>
      <c r="O93" s="28">
        <f t="shared" si="13"/>
        <v>1</v>
      </c>
      <c r="P93" s="55"/>
      <c r="Q93" s="30">
        <f t="shared" si="14"/>
        <v>1</v>
      </c>
      <c r="R93" s="60"/>
      <c r="S93" s="31">
        <f t="shared" si="15"/>
        <v>1</v>
      </c>
      <c r="T93" s="100">
        <f t="shared" si="16"/>
        <v>1</v>
      </c>
      <c r="U93" s="124">
        <f t="shared" si="17"/>
        <v>0</v>
      </c>
    </row>
    <row r="94" spans="1:21">
      <c r="A94" s="27">
        <v>90</v>
      </c>
      <c r="B94" s="27">
        <f>Rangliste!C94</f>
        <v>0</v>
      </c>
      <c r="C94" s="27">
        <f>Rangliste!D94</f>
        <v>0</v>
      </c>
      <c r="D94" s="48"/>
      <c r="E94" s="52"/>
      <c r="F94" s="47"/>
      <c r="G94" s="118">
        <f t="shared" si="9"/>
        <v>1</v>
      </c>
      <c r="H94" s="52"/>
      <c r="I94" s="28">
        <f t="shared" si="10"/>
        <v>1</v>
      </c>
      <c r="J94" s="52"/>
      <c r="K94" s="118">
        <f t="shared" si="11"/>
        <v>1</v>
      </c>
      <c r="L94" s="52"/>
      <c r="M94" s="29">
        <f t="shared" si="12"/>
        <v>1</v>
      </c>
      <c r="N94" s="49"/>
      <c r="O94" s="28">
        <f t="shared" si="13"/>
        <v>1</v>
      </c>
      <c r="P94" s="55"/>
      <c r="Q94" s="30">
        <f t="shared" si="14"/>
        <v>1</v>
      </c>
      <c r="R94" s="60"/>
      <c r="S94" s="31">
        <f t="shared" si="15"/>
        <v>1</v>
      </c>
      <c r="T94" s="100">
        <f t="shared" si="16"/>
        <v>1</v>
      </c>
      <c r="U94" s="124">
        <f t="shared" si="17"/>
        <v>0</v>
      </c>
    </row>
    <row r="95" spans="1:21">
      <c r="A95" s="27">
        <v>91</v>
      </c>
      <c r="B95" s="27">
        <f>Rangliste!C95</f>
        <v>0</v>
      </c>
      <c r="C95" s="27">
        <f>Rangliste!D95</f>
        <v>0</v>
      </c>
      <c r="D95" s="48"/>
      <c r="E95" s="49"/>
      <c r="F95" s="47"/>
      <c r="G95" s="118">
        <f t="shared" si="9"/>
        <v>1</v>
      </c>
      <c r="H95" s="49"/>
      <c r="I95" s="28">
        <f t="shared" si="10"/>
        <v>1</v>
      </c>
      <c r="J95" s="49"/>
      <c r="K95" s="118">
        <f t="shared" si="11"/>
        <v>1</v>
      </c>
      <c r="L95" s="49"/>
      <c r="M95" s="29">
        <f t="shared" si="12"/>
        <v>1</v>
      </c>
      <c r="N95" s="49"/>
      <c r="O95" s="28">
        <f t="shared" si="13"/>
        <v>1</v>
      </c>
      <c r="P95" s="55"/>
      <c r="Q95" s="30">
        <f t="shared" si="14"/>
        <v>1</v>
      </c>
      <c r="R95" s="60"/>
      <c r="S95" s="31">
        <f t="shared" si="15"/>
        <v>1</v>
      </c>
      <c r="T95" s="100">
        <f t="shared" si="16"/>
        <v>1</v>
      </c>
      <c r="U95" s="124">
        <f t="shared" si="17"/>
        <v>0</v>
      </c>
    </row>
    <row r="96" spans="1:21">
      <c r="A96" s="27">
        <v>92</v>
      </c>
      <c r="B96" s="27">
        <f>Rangliste!C96</f>
        <v>0</v>
      </c>
      <c r="C96" s="27">
        <f>Rangliste!D96</f>
        <v>0</v>
      </c>
      <c r="D96" s="48"/>
      <c r="E96" s="49"/>
      <c r="F96" s="47"/>
      <c r="G96" s="118">
        <f t="shared" si="9"/>
        <v>1</v>
      </c>
      <c r="H96" s="49"/>
      <c r="I96" s="28">
        <f t="shared" si="10"/>
        <v>1</v>
      </c>
      <c r="J96" s="49"/>
      <c r="K96" s="118">
        <f t="shared" si="11"/>
        <v>1</v>
      </c>
      <c r="L96" s="49"/>
      <c r="M96" s="29">
        <f t="shared" si="12"/>
        <v>1</v>
      </c>
      <c r="N96" s="49"/>
      <c r="O96" s="28">
        <f t="shared" si="13"/>
        <v>1</v>
      </c>
      <c r="P96" s="55"/>
      <c r="Q96" s="30">
        <f t="shared" si="14"/>
        <v>1</v>
      </c>
      <c r="R96" s="60"/>
      <c r="S96" s="31">
        <f t="shared" si="15"/>
        <v>1</v>
      </c>
      <c r="T96" s="100">
        <f t="shared" si="16"/>
        <v>1</v>
      </c>
      <c r="U96" s="124">
        <f t="shared" si="17"/>
        <v>0</v>
      </c>
    </row>
    <row r="97" spans="1:21">
      <c r="A97" s="27">
        <v>93</v>
      </c>
      <c r="B97" s="27">
        <f>Rangliste!C97</f>
        <v>0</v>
      </c>
      <c r="C97" s="27">
        <f>Rangliste!D97</f>
        <v>0</v>
      </c>
      <c r="D97" s="50"/>
      <c r="E97" s="51"/>
      <c r="F97" s="47"/>
      <c r="G97" s="118">
        <f t="shared" si="9"/>
        <v>1</v>
      </c>
      <c r="H97" s="51"/>
      <c r="I97" s="28">
        <f t="shared" si="10"/>
        <v>1</v>
      </c>
      <c r="J97" s="52"/>
      <c r="K97" s="118">
        <f t="shared" si="11"/>
        <v>1</v>
      </c>
      <c r="L97" s="52"/>
      <c r="M97" s="29">
        <f t="shared" si="12"/>
        <v>1</v>
      </c>
      <c r="N97" s="52"/>
      <c r="O97" s="28">
        <f t="shared" si="13"/>
        <v>1</v>
      </c>
      <c r="P97" s="55"/>
      <c r="Q97" s="30">
        <f t="shared" si="14"/>
        <v>1</v>
      </c>
      <c r="R97" s="60"/>
      <c r="S97" s="31">
        <f t="shared" si="15"/>
        <v>1</v>
      </c>
      <c r="T97" s="100">
        <f t="shared" si="16"/>
        <v>1</v>
      </c>
      <c r="U97" s="124">
        <f t="shared" si="17"/>
        <v>0</v>
      </c>
    </row>
    <row r="98" spans="1:21">
      <c r="A98" s="27">
        <v>94</v>
      </c>
      <c r="B98" s="27">
        <f>Rangliste!C98</f>
        <v>0</v>
      </c>
      <c r="C98" s="27">
        <f>Rangliste!D98</f>
        <v>0</v>
      </c>
      <c r="D98" s="50"/>
      <c r="E98" s="51"/>
      <c r="F98" s="47"/>
      <c r="G98" s="118">
        <f t="shared" si="9"/>
        <v>1</v>
      </c>
      <c r="H98" s="51"/>
      <c r="I98" s="28">
        <f t="shared" si="10"/>
        <v>1</v>
      </c>
      <c r="J98" s="51"/>
      <c r="K98" s="118">
        <f t="shared" si="11"/>
        <v>1</v>
      </c>
      <c r="L98" s="51"/>
      <c r="M98" s="29">
        <f t="shared" si="12"/>
        <v>1</v>
      </c>
      <c r="N98" s="51"/>
      <c r="O98" s="28">
        <f t="shared" si="13"/>
        <v>1</v>
      </c>
      <c r="P98" s="55"/>
      <c r="Q98" s="30">
        <f t="shared" si="14"/>
        <v>1</v>
      </c>
      <c r="R98" s="60"/>
      <c r="S98" s="31">
        <f t="shared" si="15"/>
        <v>1</v>
      </c>
      <c r="T98" s="100">
        <f t="shared" si="16"/>
        <v>1</v>
      </c>
      <c r="U98" s="124">
        <f t="shared" si="17"/>
        <v>0</v>
      </c>
    </row>
    <row r="99" spans="1:21">
      <c r="A99" s="27">
        <v>95</v>
      </c>
      <c r="B99" s="27">
        <f>Rangliste!C99</f>
        <v>0</v>
      </c>
      <c r="C99" s="27">
        <f>Rangliste!D99</f>
        <v>0</v>
      </c>
      <c r="D99" s="48"/>
      <c r="E99" s="52"/>
      <c r="F99" s="47"/>
      <c r="G99" s="118">
        <f t="shared" si="9"/>
        <v>1</v>
      </c>
      <c r="H99" s="52"/>
      <c r="I99" s="28">
        <f t="shared" si="10"/>
        <v>1</v>
      </c>
      <c r="J99" s="52"/>
      <c r="K99" s="118">
        <f t="shared" si="11"/>
        <v>1</v>
      </c>
      <c r="L99" s="52"/>
      <c r="M99" s="29">
        <f t="shared" si="12"/>
        <v>1</v>
      </c>
      <c r="N99" s="52"/>
      <c r="O99" s="28">
        <f t="shared" si="13"/>
        <v>1</v>
      </c>
      <c r="P99" s="55"/>
      <c r="Q99" s="30">
        <f t="shared" si="14"/>
        <v>1</v>
      </c>
      <c r="R99" s="60"/>
      <c r="S99" s="31">
        <f t="shared" si="15"/>
        <v>1</v>
      </c>
      <c r="T99" s="100">
        <f t="shared" si="16"/>
        <v>1</v>
      </c>
      <c r="U99" s="124">
        <f t="shared" si="17"/>
        <v>0</v>
      </c>
    </row>
    <row r="100" spans="1:21">
      <c r="A100" s="27">
        <v>96</v>
      </c>
      <c r="B100" s="27">
        <f>Rangliste!C100</f>
        <v>0</v>
      </c>
      <c r="C100" s="27">
        <f>Rangliste!D100</f>
        <v>0</v>
      </c>
      <c r="D100" s="48"/>
      <c r="E100" s="52"/>
      <c r="F100" s="47"/>
      <c r="G100" s="118">
        <f t="shared" si="9"/>
        <v>1</v>
      </c>
      <c r="H100" s="52"/>
      <c r="I100" s="28">
        <f t="shared" si="10"/>
        <v>1</v>
      </c>
      <c r="J100" s="52"/>
      <c r="K100" s="118">
        <f t="shared" si="11"/>
        <v>1</v>
      </c>
      <c r="L100" s="52"/>
      <c r="M100" s="29">
        <f t="shared" si="12"/>
        <v>1</v>
      </c>
      <c r="N100" s="52"/>
      <c r="O100" s="28">
        <f t="shared" si="13"/>
        <v>1</v>
      </c>
      <c r="P100" s="55"/>
      <c r="Q100" s="30">
        <f t="shared" si="14"/>
        <v>1</v>
      </c>
      <c r="R100" s="60"/>
      <c r="S100" s="31">
        <f t="shared" si="15"/>
        <v>1</v>
      </c>
      <c r="T100" s="100">
        <f t="shared" si="16"/>
        <v>1</v>
      </c>
      <c r="U100" s="124">
        <f t="shared" si="17"/>
        <v>0</v>
      </c>
    </row>
    <row r="101" spans="1:21">
      <c r="A101" s="27">
        <v>97</v>
      </c>
      <c r="B101" s="27">
        <f>Rangliste!C101</f>
        <v>0</v>
      </c>
      <c r="C101" s="27">
        <f>Rangliste!D101</f>
        <v>0</v>
      </c>
      <c r="D101" s="48"/>
      <c r="E101" s="52"/>
      <c r="F101" s="47"/>
      <c r="G101" s="118">
        <f t="shared" si="9"/>
        <v>1</v>
      </c>
      <c r="H101" s="52"/>
      <c r="I101" s="28">
        <f t="shared" si="10"/>
        <v>1</v>
      </c>
      <c r="J101" s="52"/>
      <c r="K101" s="118">
        <f t="shared" si="11"/>
        <v>1</v>
      </c>
      <c r="L101" s="52"/>
      <c r="M101" s="29">
        <f t="shared" si="12"/>
        <v>1</v>
      </c>
      <c r="N101" s="49"/>
      <c r="O101" s="28">
        <f t="shared" si="13"/>
        <v>1</v>
      </c>
      <c r="P101" s="55"/>
      <c r="Q101" s="30">
        <f t="shared" si="14"/>
        <v>1</v>
      </c>
      <c r="R101" s="60"/>
      <c r="S101" s="31">
        <f t="shared" si="15"/>
        <v>1</v>
      </c>
      <c r="T101" s="100">
        <f t="shared" si="16"/>
        <v>1</v>
      </c>
      <c r="U101" s="124">
        <f t="shared" si="17"/>
        <v>0</v>
      </c>
    </row>
    <row r="102" spans="1:21">
      <c r="A102" s="27">
        <v>98</v>
      </c>
      <c r="B102" s="27">
        <f>Rangliste!C102</f>
        <v>0</v>
      </c>
      <c r="C102" s="27">
        <f>Rangliste!D102</f>
        <v>0</v>
      </c>
      <c r="D102" s="48"/>
      <c r="E102" s="52"/>
      <c r="F102" s="47"/>
      <c r="G102" s="118">
        <f t="shared" si="9"/>
        <v>1</v>
      </c>
      <c r="H102" s="52"/>
      <c r="I102" s="28">
        <f t="shared" si="10"/>
        <v>1</v>
      </c>
      <c r="J102" s="52"/>
      <c r="K102" s="118">
        <f t="shared" si="11"/>
        <v>1</v>
      </c>
      <c r="L102" s="52"/>
      <c r="M102" s="29">
        <f t="shared" si="12"/>
        <v>1</v>
      </c>
      <c r="N102" s="52"/>
      <c r="O102" s="28">
        <f t="shared" si="13"/>
        <v>1</v>
      </c>
      <c r="P102" s="55"/>
      <c r="Q102" s="30">
        <f t="shared" si="14"/>
        <v>1</v>
      </c>
      <c r="R102" s="60"/>
      <c r="S102" s="31">
        <f t="shared" si="15"/>
        <v>1</v>
      </c>
      <c r="T102" s="100">
        <f t="shared" si="16"/>
        <v>1</v>
      </c>
      <c r="U102" s="124">
        <f t="shared" si="17"/>
        <v>0</v>
      </c>
    </row>
    <row r="103" spans="1:21">
      <c r="A103" s="27">
        <v>99</v>
      </c>
      <c r="B103" s="27">
        <f>Rangliste!C103</f>
        <v>0</v>
      </c>
      <c r="C103" s="27">
        <f>Rangliste!D103</f>
        <v>0</v>
      </c>
      <c r="D103" s="48"/>
      <c r="E103" s="52"/>
      <c r="F103" s="47"/>
      <c r="G103" s="118">
        <f t="shared" si="9"/>
        <v>1</v>
      </c>
      <c r="H103" s="52"/>
      <c r="I103" s="28">
        <f t="shared" si="10"/>
        <v>1</v>
      </c>
      <c r="J103" s="52"/>
      <c r="K103" s="118">
        <f t="shared" si="11"/>
        <v>1</v>
      </c>
      <c r="L103" s="52"/>
      <c r="M103" s="29">
        <f t="shared" si="12"/>
        <v>1</v>
      </c>
      <c r="N103" s="52"/>
      <c r="O103" s="28">
        <f t="shared" si="13"/>
        <v>1</v>
      </c>
      <c r="P103" s="55"/>
      <c r="Q103" s="30">
        <f t="shared" si="14"/>
        <v>1</v>
      </c>
      <c r="R103" s="60"/>
      <c r="S103" s="31">
        <f t="shared" si="15"/>
        <v>1</v>
      </c>
      <c r="T103" s="100">
        <f t="shared" si="16"/>
        <v>1</v>
      </c>
      <c r="U103" s="124">
        <f t="shared" si="17"/>
        <v>0</v>
      </c>
    </row>
    <row r="104" spans="1:21">
      <c r="A104" s="27">
        <v>100</v>
      </c>
      <c r="B104" s="27">
        <f>Rangliste!C104</f>
        <v>0</v>
      </c>
      <c r="C104" s="27">
        <f>Rangliste!D104</f>
        <v>0</v>
      </c>
      <c r="D104" s="48"/>
      <c r="E104" s="52"/>
      <c r="F104" s="47"/>
      <c r="G104" s="118">
        <f t="shared" si="9"/>
        <v>1</v>
      </c>
      <c r="H104" s="52"/>
      <c r="I104" s="28">
        <f t="shared" si="10"/>
        <v>1</v>
      </c>
      <c r="J104" s="52"/>
      <c r="K104" s="118">
        <f t="shared" si="11"/>
        <v>1</v>
      </c>
      <c r="L104" s="52"/>
      <c r="M104" s="29">
        <f t="shared" si="12"/>
        <v>1</v>
      </c>
      <c r="N104" s="52"/>
      <c r="O104" s="28">
        <f t="shared" si="13"/>
        <v>1</v>
      </c>
      <c r="P104" s="55"/>
      <c r="Q104" s="30">
        <f t="shared" si="14"/>
        <v>1</v>
      </c>
      <c r="R104" s="60"/>
      <c r="S104" s="31">
        <f t="shared" si="15"/>
        <v>1</v>
      </c>
      <c r="T104" s="100">
        <f t="shared" si="16"/>
        <v>1</v>
      </c>
      <c r="U104" s="124">
        <f t="shared" si="17"/>
        <v>0</v>
      </c>
    </row>
    <row r="105" spans="1:21">
      <c r="A105" s="27">
        <v>101</v>
      </c>
      <c r="B105" s="27">
        <f>Rangliste!C105</f>
        <v>0</v>
      </c>
      <c r="C105" s="27">
        <f>Rangliste!D105</f>
        <v>0</v>
      </c>
      <c r="D105" s="48"/>
      <c r="E105" s="52"/>
      <c r="F105" s="47"/>
      <c r="G105" s="118">
        <f t="shared" si="9"/>
        <v>1</v>
      </c>
      <c r="H105" s="52"/>
      <c r="I105" s="28">
        <f t="shared" si="10"/>
        <v>1</v>
      </c>
      <c r="J105" s="52"/>
      <c r="K105" s="118">
        <f t="shared" si="11"/>
        <v>1</v>
      </c>
      <c r="L105" s="52"/>
      <c r="M105" s="29">
        <f t="shared" si="12"/>
        <v>1</v>
      </c>
      <c r="N105" s="52"/>
      <c r="O105" s="28">
        <f t="shared" si="13"/>
        <v>1</v>
      </c>
      <c r="P105" s="55"/>
      <c r="Q105" s="30">
        <f t="shared" si="14"/>
        <v>1</v>
      </c>
      <c r="R105" s="60"/>
      <c r="S105" s="31">
        <f t="shared" si="15"/>
        <v>1</v>
      </c>
      <c r="T105" s="100">
        <f t="shared" si="16"/>
        <v>1</v>
      </c>
      <c r="U105" s="124">
        <f t="shared" si="17"/>
        <v>0</v>
      </c>
    </row>
    <row r="106" spans="1:21">
      <c r="A106" s="27">
        <v>102</v>
      </c>
      <c r="B106" s="27">
        <f>Rangliste!C106</f>
        <v>0</v>
      </c>
      <c r="C106" s="27">
        <f>Rangliste!D106</f>
        <v>0</v>
      </c>
      <c r="D106" s="48"/>
      <c r="E106" s="52"/>
      <c r="F106" s="47"/>
      <c r="G106" s="118">
        <f t="shared" si="9"/>
        <v>1</v>
      </c>
      <c r="H106" s="52"/>
      <c r="I106" s="28">
        <f t="shared" si="10"/>
        <v>1</v>
      </c>
      <c r="J106" s="52"/>
      <c r="K106" s="118">
        <f t="shared" si="11"/>
        <v>1</v>
      </c>
      <c r="L106" s="52"/>
      <c r="M106" s="29">
        <f t="shared" si="12"/>
        <v>1</v>
      </c>
      <c r="N106" s="52"/>
      <c r="O106" s="28">
        <f t="shared" si="13"/>
        <v>1</v>
      </c>
      <c r="P106" s="55"/>
      <c r="Q106" s="30">
        <f t="shared" si="14"/>
        <v>1</v>
      </c>
      <c r="R106" s="60"/>
      <c r="S106" s="31">
        <f t="shared" si="15"/>
        <v>1</v>
      </c>
      <c r="T106" s="100">
        <f t="shared" si="16"/>
        <v>1</v>
      </c>
      <c r="U106" s="124">
        <f t="shared" si="17"/>
        <v>0</v>
      </c>
    </row>
    <row r="107" spans="1:21">
      <c r="A107" s="27">
        <v>103</v>
      </c>
      <c r="B107" s="27">
        <f>Rangliste!C107</f>
        <v>0</v>
      </c>
      <c r="C107" s="27">
        <f>Rangliste!D107</f>
        <v>0</v>
      </c>
      <c r="D107" s="48"/>
      <c r="E107" s="52"/>
      <c r="F107" s="47"/>
      <c r="G107" s="118">
        <f t="shared" si="9"/>
        <v>1</v>
      </c>
      <c r="H107" s="52"/>
      <c r="I107" s="28">
        <f t="shared" si="10"/>
        <v>1</v>
      </c>
      <c r="J107" s="52"/>
      <c r="K107" s="118">
        <f t="shared" si="11"/>
        <v>1</v>
      </c>
      <c r="L107" s="52"/>
      <c r="M107" s="29">
        <f t="shared" si="12"/>
        <v>1</v>
      </c>
      <c r="N107" s="52"/>
      <c r="O107" s="28">
        <f t="shared" si="13"/>
        <v>1</v>
      </c>
      <c r="P107" s="55"/>
      <c r="Q107" s="30">
        <f t="shared" si="14"/>
        <v>1</v>
      </c>
      <c r="R107" s="60"/>
      <c r="S107" s="31">
        <f t="shared" si="15"/>
        <v>1</v>
      </c>
      <c r="T107" s="100">
        <f t="shared" si="16"/>
        <v>1</v>
      </c>
      <c r="U107" s="124">
        <f t="shared" si="17"/>
        <v>0</v>
      </c>
    </row>
    <row r="108" spans="1:21">
      <c r="A108" s="27">
        <v>104</v>
      </c>
      <c r="B108" s="27">
        <f>Rangliste!C108</f>
        <v>0</v>
      </c>
      <c r="C108" s="27">
        <f>Rangliste!D108</f>
        <v>0</v>
      </c>
      <c r="D108" s="48"/>
      <c r="E108" s="52"/>
      <c r="F108" s="47"/>
      <c r="G108" s="118">
        <f t="shared" si="9"/>
        <v>1</v>
      </c>
      <c r="H108" s="52"/>
      <c r="I108" s="28">
        <f t="shared" si="10"/>
        <v>1</v>
      </c>
      <c r="J108" s="52"/>
      <c r="K108" s="118">
        <f t="shared" si="11"/>
        <v>1</v>
      </c>
      <c r="L108" s="52"/>
      <c r="M108" s="29">
        <f t="shared" si="12"/>
        <v>1</v>
      </c>
      <c r="N108" s="49"/>
      <c r="O108" s="28">
        <f t="shared" si="13"/>
        <v>1</v>
      </c>
      <c r="P108" s="55"/>
      <c r="Q108" s="30">
        <f t="shared" si="14"/>
        <v>1</v>
      </c>
      <c r="R108" s="60"/>
      <c r="S108" s="31">
        <f t="shared" si="15"/>
        <v>1</v>
      </c>
      <c r="T108" s="100">
        <f t="shared" si="16"/>
        <v>1</v>
      </c>
      <c r="U108" s="124">
        <f t="shared" si="17"/>
        <v>0</v>
      </c>
    </row>
    <row r="109" spans="1:21">
      <c r="A109" s="27">
        <v>105</v>
      </c>
      <c r="B109" s="27">
        <f>Rangliste!C109</f>
        <v>0</v>
      </c>
      <c r="C109" s="27">
        <f>Rangliste!D109</f>
        <v>0</v>
      </c>
      <c r="D109" s="53"/>
      <c r="E109" s="54"/>
      <c r="F109" s="47"/>
      <c r="G109" s="118">
        <f t="shared" si="9"/>
        <v>1</v>
      </c>
      <c r="H109" s="54"/>
      <c r="I109" s="28">
        <f t="shared" si="10"/>
        <v>1</v>
      </c>
      <c r="J109" s="54"/>
      <c r="K109" s="118">
        <f t="shared" si="11"/>
        <v>1</v>
      </c>
      <c r="L109" s="54"/>
      <c r="M109" s="29">
        <f t="shared" si="12"/>
        <v>1</v>
      </c>
      <c r="N109" s="57"/>
      <c r="O109" s="28">
        <f t="shared" si="13"/>
        <v>1</v>
      </c>
      <c r="P109" s="54"/>
      <c r="Q109" s="30">
        <f t="shared" si="14"/>
        <v>1</v>
      </c>
      <c r="R109" s="61"/>
      <c r="S109" s="31">
        <f t="shared" si="15"/>
        <v>1</v>
      </c>
      <c r="T109" s="100">
        <f t="shared" si="16"/>
        <v>1</v>
      </c>
      <c r="U109" s="124">
        <f t="shared" si="17"/>
        <v>0</v>
      </c>
    </row>
    <row r="110" spans="1:21">
      <c r="A110" s="27">
        <v>106</v>
      </c>
      <c r="B110" s="27">
        <f>Rangliste!C110</f>
        <v>0</v>
      </c>
      <c r="C110" s="27">
        <f>Rangliste!D110</f>
        <v>0</v>
      </c>
      <c r="D110" s="48"/>
      <c r="E110" s="52"/>
      <c r="F110" s="47"/>
      <c r="G110" s="118">
        <f t="shared" si="9"/>
        <v>1</v>
      </c>
      <c r="H110" s="52"/>
      <c r="I110" s="28">
        <f t="shared" si="10"/>
        <v>1</v>
      </c>
      <c r="J110" s="52"/>
      <c r="K110" s="118">
        <f t="shared" si="11"/>
        <v>1</v>
      </c>
      <c r="L110" s="52"/>
      <c r="M110" s="29">
        <f t="shared" si="12"/>
        <v>1</v>
      </c>
      <c r="N110" s="52"/>
      <c r="O110" s="28">
        <f t="shared" si="13"/>
        <v>1</v>
      </c>
      <c r="P110" s="52"/>
      <c r="Q110" s="30">
        <f t="shared" si="14"/>
        <v>1</v>
      </c>
      <c r="R110" s="60"/>
      <c r="S110" s="31">
        <f t="shared" si="15"/>
        <v>1</v>
      </c>
      <c r="T110" s="100">
        <f t="shared" si="16"/>
        <v>1</v>
      </c>
      <c r="U110" s="124">
        <f t="shared" si="17"/>
        <v>0</v>
      </c>
    </row>
    <row r="111" spans="1:21">
      <c r="A111" s="27">
        <v>107</v>
      </c>
      <c r="B111" s="27">
        <f>Rangliste!C111</f>
        <v>0</v>
      </c>
      <c r="C111" s="27">
        <f>Rangliste!D111</f>
        <v>0</v>
      </c>
      <c r="D111" s="48"/>
      <c r="E111" s="52"/>
      <c r="F111" s="47"/>
      <c r="G111" s="118">
        <f t="shared" si="9"/>
        <v>1</v>
      </c>
      <c r="H111" s="52"/>
      <c r="I111" s="28">
        <f t="shared" si="10"/>
        <v>1</v>
      </c>
      <c r="J111" s="52"/>
      <c r="K111" s="118">
        <f t="shared" si="11"/>
        <v>1</v>
      </c>
      <c r="L111" s="52"/>
      <c r="M111" s="29">
        <f t="shared" si="12"/>
        <v>1</v>
      </c>
      <c r="N111" s="49"/>
      <c r="O111" s="28">
        <f t="shared" si="13"/>
        <v>1</v>
      </c>
      <c r="P111" s="52"/>
      <c r="Q111" s="30">
        <f t="shared" si="14"/>
        <v>1</v>
      </c>
      <c r="R111" s="60"/>
      <c r="S111" s="31">
        <f t="shared" si="15"/>
        <v>1</v>
      </c>
      <c r="T111" s="100">
        <f t="shared" si="16"/>
        <v>1</v>
      </c>
      <c r="U111" s="124">
        <f t="shared" si="17"/>
        <v>0</v>
      </c>
    </row>
    <row r="112" spans="1:21">
      <c r="A112" s="27">
        <v>108</v>
      </c>
      <c r="B112" s="27">
        <f>Rangliste!C112</f>
        <v>0</v>
      </c>
      <c r="C112" s="27">
        <f>Rangliste!D112</f>
        <v>0</v>
      </c>
      <c r="D112" s="48"/>
      <c r="E112" s="52"/>
      <c r="F112" s="47"/>
      <c r="G112" s="118">
        <f t="shared" si="9"/>
        <v>1</v>
      </c>
      <c r="H112" s="52"/>
      <c r="I112" s="28">
        <f t="shared" si="10"/>
        <v>1</v>
      </c>
      <c r="J112" s="52"/>
      <c r="K112" s="118">
        <f t="shared" si="11"/>
        <v>1</v>
      </c>
      <c r="L112" s="52"/>
      <c r="M112" s="29">
        <f t="shared" si="12"/>
        <v>1</v>
      </c>
      <c r="N112" s="49"/>
      <c r="O112" s="28">
        <f t="shared" si="13"/>
        <v>1</v>
      </c>
      <c r="P112" s="52"/>
      <c r="Q112" s="30">
        <f t="shared" si="14"/>
        <v>1</v>
      </c>
      <c r="R112" s="60"/>
      <c r="S112" s="31">
        <f t="shared" si="15"/>
        <v>1</v>
      </c>
      <c r="T112" s="100">
        <f t="shared" si="16"/>
        <v>1</v>
      </c>
      <c r="U112" s="124">
        <f t="shared" si="17"/>
        <v>0</v>
      </c>
    </row>
    <row r="113" spans="1:21">
      <c r="A113" s="27">
        <v>109</v>
      </c>
      <c r="B113" s="27">
        <f>Rangliste!C113</f>
        <v>0</v>
      </c>
      <c r="C113" s="27">
        <f>Rangliste!D113</f>
        <v>0</v>
      </c>
      <c r="D113" s="48"/>
      <c r="E113" s="52"/>
      <c r="F113" s="47"/>
      <c r="G113" s="118">
        <f t="shared" si="9"/>
        <v>1</v>
      </c>
      <c r="H113" s="52"/>
      <c r="I113" s="28">
        <f t="shared" si="10"/>
        <v>1</v>
      </c>
      <c r="J113" s="52"/>
      <c r="K113" s="118">
        <f t="shared" si="11"/>
        <v>1</v>
      </c>
      <c r="L113" s="52"/>
      <c r="M113" s="29">
        <f t="shared" si="12"/>
        <v>1</v>
      </c>
      <c r="N113" s="52"/>
      <c r="O113" s="28">
        <f t="shared" si="13"/>
        <v>1</v>
      </c>
      <c r="P113" s="55"/>
      <c r="Q113" s="30">
        <f t="shared" si="14"/>
        <v>1</v>
      </c>
      <c r="R113" s="60"/>
      <c r="S113" s="31">
        <f t="shared" si="15"/>
        <v>1</v>
      </c>
      <c r="T113" s="100">
        <f t="shared" si="16"/>
        <v>1</v>
      </c>
      <c r="U113" s="124">
        <f t="shared" si="17"/>
        <v>0</v>
      </c>
    </row>
    <row r="114" spans="1:21">
      <c r="A114" s="27">
        <v>110</v>
      </c>
      <c r="B114" s="27">
        <f>Rangliste!C114</f>
        <v>0</v>
      </c>
      <c r="C114" s="27">
        <f>Rangliste!D114</f>
        <v>0</v>
      </c>
      <c r="D114" s="48"/>
      <c r="E114" s="52"/>
      <c r="F114" s="47"/>
      <c r="G114" s="118">
        <f t="shared" si="9"/>
        <v>1</v>
      </c>
      <c r="H114" s="52"/>
      <c r="I114" s="28">
        <f t="shared" si="10"/>
        <v>1</v>
      </c>
      <c r="J114" s="52"/>
      <c r="K114" s="118">
        <f t="shared" si="11"/>
        <v>1</v>
      </c>
      <c r="L114" s="52"/>
      <c r="M114" s="29">
        <f t="shared" si="12"/>
        <v>1</v>
      </c>
      <c r="N114" s="52"/>
      <c r="O114" s="28">
        <f t="shared" si="13"/>
        <v>1</v>
      </c>
      <c r="P114" s="55"/>
      <c r="Q114" s="30">
        <f t="shared" si="14"/>
        <v>1</v>
      </c>
      <c r="R114" s="60"/>
      <c r="S114" s="31">
        <f t="shared" si="15"/>
        <v>1</v>
      </c>
      <c r="T114" s="100">
        <f t="shared" si="16"/>
        <v>1</v>
      </c>
      <c r="U114" s="124">
        <f t="shared" si="17"/>
        <v>0</v>
      </c>
    </row>
    <row r="115" spans="1:21">
      <c r="A115" s="27">
        <v>111</v>
      </c>
      <c r="B115" s="27">
        <f>Rangliste!C115</f>
        <v>0</v>
      </c>
      <c r="C115" s="27">
        <f>Rangliste!D115</f>
        <v>0</v>
      </c>
      <c r="D115" s="53"/>
      <c r="E115" s="54"/>
      <c r="F115" s="47"/>
      <c r="G115" s="118">
        <f t="shared" si="9"/>
        <v>1</v>
      </c>
      <c r="H115" s="54"/>
      <c r="I115" s="28">
        <f t="shared" si="10"/>
        <v>1</v>
      </c>
      <c r="J115" s="54"/>
      <c r="K115" s="118">
        <f t="shared" si="11"/>
        <v>1</v>
      </c>
      <c r="L115" s="54"/>
      <c r="M115" s="29">
        <f t="shared" si="12"/>
        <v>1</v>
      </c>
      <c r="N115" s="54"/>
      <c r="O115" s="28">
        <f t="shared" si="13"/>
        <v>1</v>
      </c>
      <c r="P115" s="54"/>
      <c r="Q115" s="30">
        <f t="shared" si="14"/>
        <v>1</v>
      </c>
      <c r="R115" s="61"/>
      <c r="S115" s="31">
        <f t="shared" si="15"/>
        <v>1</v>
      </c>
      <c r="T115" s="100">
        <f t="shared" si="16"/>
        <v>1</v>
      </c>
      <c r="U115" s="124">
        <f t="shared" si="17"/>
        <v>0</v>
      </c>
    </row>
    <row r="116" spans="1:21">
      <c r="A116" s="27">
        <v>112</v>
      </c>
      <c r="B116" s="27">
        <f>Rangliste!C116</f>
        <v>0</v>
      </c>
      <c r="C116" s="27">
        <f>Rangliste!D116</f>
        <v>0</v>
      </c>
      <c r="D116" s="53"/>
      <c r="E116" s="54"/>
      <c r="F116" s="47"/>
      <c r="G116" s="118">
        <f t="shared" si="9"/>
        <v>1</v>
      </c>
      <c r="H116" s="54"/>
      <c r="I116" s="28">
        <f t="shared" si="10"/>
        <v>1</v>
      </c>
      <c r="J116" s="54"/>
      <c r="K116" s="118">
        <f t="shared" si="11"/>
        <v>1</v>
      </c>
      <c r="L116" s="54"/>
      <c r="M116" s="29">
        <f t="shared" si="12"/>
        <v>1</v>
      </c>
      <c r="N116" s="54"/>
      <c r="O116" s="28">
        <f t="shared" si="13"/>
        <v>1</v>
      </c>
      <c r="P116" s="54"/>
      <c r="Q116" s="30">
        <f t="shared" si="14"/>
        <v>1</v>
      </c>
      <c r="R116" s="61"/>
      <c r="S116" s="31">
        <f t="shared" si="15"/>
        <v>1</v>
      </c>
      <c r="T116" s="100">
        <f t="shared" si="16"/>
        <v>1</v>
      </c>
      <c r="U116" s="124">
        <f t="shared" si="17"/>
        <v>0</v>
      </c>
    </row>
    <row r="117" spans="1:21">
      <c r="A117" s="27">
        <v>113</v>
      </c>
      <c r="B117" s="27">
        <f>Rangliste!C117</f>
        <v>0</v>
      </c>
      <c r="C117" s="27">
        <f>Rangliste!D117</f>
        <v>0</v>
      </c>
      <c r="D117" s="53"/>
      <c r="E117" s="54"/>
      <c r="F117" s="47"/>
      <c r="G117" s="118">
        <f t="shared" si="9"/>
        <v>1</v>
      </c>
      <c r="H117" s="54"/>
      <c r="I117" s="28">
        <f t="shared" si="10"/>
        <v>1</v>
      </c>
      <c r="J117" s="54"/>
      <c r="K117" s="118">
        <f t="shared" si="11"/>
        <v>1</v>
      </c>
      <c r="L117" s="54"/>
      <c r="M117" s="29">
        <f t="shared" si="12"/>
        <v>1</v>
      </c>
      <c r="N117" s="54"/>
      <c r="O117" s="28">
        <f t="shared" si="13"/>
        <v>1</v>
      </c>
      <c r="P117" s="54"/>
      <c r="Q117" s="30">
        <f t="shared" si="14"/>
        <v>1</v>
      </c>
      <c r="R117" s="61"/>
      <c r="S117" s="31">
        <f t="shared" si="15"/>
        <v>1</v>
      </c>
      <c r="T117" s="100">
        <f t="shared" si="16"/>
        <v>1</v>
      </c>
      <c r="U117" s="124">
        <f t="shared" si="17"/>
        <v>0</v>
      </c>
    </row>
    <row r="118" spans="1:21">
      <c r="A118" s="27">
        <v>114</v>
      </c>
      <c r="B118" s="27">
        <f>Rangliste!C118</f>
        <v>0</v>
      </c>
      <c r="C118" s="27">
        <f>Rangliste!D118</f>
        <v>0</v>
      </c>
      <c r="D118" s="53"/>
      <c r="E118" s="54"/>
      <c r="F118" s="47"/>
      <c r="G118" s="118">
        <f t="shared" si="9"/>
        <v>1</v>
      </c>
      <c r="H118" s="54"/>
      <c r="I118" s="28">
        <f t="shared" si="10"/>
        <v>1</v>
      </c>
      <c r="J118" s="54"/>
      <c r="K118" s="118">
        <f t="shared" si="11"/>
        <v>1</v>
      </c>
      <c r="L118" s="54"/>
      <c r="M118" s="29">
        <f t="shared" si="12"/>
        <v>1</v>
      </c>
      <c r="N118" s="54"/>
      <c r="O118" s="28">
        <f t="shared" si="13"/>
        <v>1</v>
      </c>
      <c r="P118" s="54"/>
      <c r="Q118" s="30">
        <f t="shared" si="14"/>
        <v>1</v>
      </c>
      <c r="R118" s="61"/>
      <c r="S118" s="31">
        <f t="shared" si="15"/>
        <v>1</v>
      </c>
      <c r="T118" s="100">
        <f t="shared" si="16"/>
        <v>1</v>
      </c>
      <c r="U118" s="124">
        <f t="shared" si="17"/>
        <v>0</v>
      </c>
    </row>
    <row r="119" spans="1:21">
      <c r="A119" s="27">
        <v>115</v>
      </c>
      <c r="B119" s="27">
        <f>Rangliste!C119</f>
        <v>0</v>
      </c>
      <c r="C119" s="27">
        <f>Rangliste!D119</f>
        <v>0</v>
      </c>
      <c r="D119" s="53"/>
      <c r="E119" s="54"/>
      <c r="F119" s="47"/>
      <c r="G119" s="118">
        <f t="shared" si="9"/>
        <v>1</v>
      </c>
      <c r="H119" s="54"/>
      <c r="I119" s="28">
        <f t="shared" si="10"/>
        <v>1</v>
      </c>
      <c r="J119" s="54"/>
      <c r="K119" s="118">
        <f t="shared" si="11"/>
        <v>1</v>
      </c>
      <c r="L119" s="54"/>
      <c r="M119" s="29">
        <f t="shared" si="12"/>
        <v>1</v>
      </c>
      <c r="N119" s="54"/>
      <c r="O119" s="28">
        <f t="shared" si="13"/>
        <v>1</v>
      </c>
      <c r="P119" s="54"/>
      <c r="Q119" s="30">
        <f t="shared" si="14"/>
        <v>1</v>
      </c>
      <c r="R119" s="61"/>
      <c r="S119" s="31">
        <f t="shared" si="15"/>
        <v>1</v>
      </c>
      <c r="T119" s="100">
        <f t="shared" si="16"/>
        <v>1</v>
      </c>
      <c r="U119" s="124">
        <f t="shared" si="17"/>
        <v>0</v>
      </c>
    </row>
    <row r="120" spans="1:21">
      <c r="A120" s="27">
        <v>116</v>
      </c>
      <c r="B120" s="27">
        <f>Rangliste!C120</f>
        <v>0</v>
      </c>
      <c r="C120" s="27">
        <f>Rangliste!D120</f>
        <v>0</v>
      </c>
      <c r="D120" s="53"/>
      <c r="E120" s="54"/>
      <c r="F120" s="47"/>
      <c r="G120" s="118">
        <f t="shared" si="9"/>
        <v>1</v>
      </c>
      <c r="H120" s="54"/>
      <c r="I120" s="28">
        <f t="shared" si="10"/>
        <v>1</v>
      </c>
      <c r="J120" s="54"/>
      <c r="K120" s="118">
        <f t="shared" si="11"/>
        <v>1</v>
      </c>
      <c r="L120" s="54"/>
      <c r="M120" s="29">
        <f t="shared" si="12"/>
        <v>1</v>
      </c>
      <c r="N120" s="54"/>
      <c r="O120" s="28">
        <f t="shared" si="13"/>
        <v>1</v>
      </c>
      <c r="P120" s="54"/>
      <c r="Q120" s="30">
        <f t="shared" si="14"/>
        <v>1</v>
      </c>
      <c r="R120" s="61"/>
      <c r="S120" s="31">
        <f t="shared" si="15"/>
        <v>1</v>
      </c>
      <c r="T120" s="100">
        <f t="shared" si="16"/>
        <v>1</v>
      </c>
      <c r="U120" s="124">
        <f t="shared" si="17"/>
        <v>0</v>
      </c>
    </row>
    <row r="121" spans="1:21">
      <c r="A121" s="27">
        <v>117</v>
      </c>
      <c r="B121" s="27">
        <f>Rangliste!C121</f>
        <v>0</v>
      </c>
      <c r="C121" s="27">
        <f>Rangliste!D121</f>
        <v>0</v>
      </c>
      <c r="D121" s="53"/>
      <c r="E121" s="54"/>
      <c r="F121" s="47"/>
      <c r="G121" s="118">
        <f t="shared" si="9"/>
        <v>1</v>
      </c>
      <c r="H121" s="54"/>
      <c r="I121" s="28">
        <f t="shared" si="10"/>
        <v>1</v>
      </c>
      <c r="J121" s="54"/>
      <c r="K121" s="118">
        <f t="shared" si="11"/>
        <v>1</v>
      </c>
      <c r="L121" s="54"/>
      <c r="M121" s="29">
        <f t="shared" si="12"/>
        <v>1</v>
      </c>
      <c r="N121" s="54"/>
      <c r="O121" s="28">
        <f t="shared" si="13"/>
        <v>1</v>
      </c>
      <c r="P121" s="54"/>
      <c r="Q121" s="30">
        <f t="shared" si="14"/>
        <v>1</v>
      </c>
      <c r="R121" s="61"/>
      <c r="S121" s="31">
        <f t="shared" si="15"/>
        <v>1</v>
      </c>
      <c r="T121" s="100">
        <f t="shared" si="16"/>
        <v>1</v>
      </c>
      <c r="U121" s="124">
        <f t="shared" si="17"/>
        <v>0</v>
      </c>
    </row>
    <row r="122" spans="1:21">
      <c r="A122" s="27">
        <v>118</v>
      </c>
      <c r="B122" s="27">
        <f>Rangliste!C122</f>
        <v>0</v>
      </c>
      <c r="C122" s="27">
        <f>Rangliste!D122</f>
        <v>0</v>
      </c>
      <c r="D122" s="53"/>
      <c r="E122" s="54"/>
      <c r="F122" s="47"/>
      <c r="G122" s="118">
        <f t="shared" si="9"/>
        <v>1</v>
      </c>
      <c r="H122" s="54"/>
      <c r="I122" s="28">
        <f t="shared" si="10"/>
        <v>1</v>
      </c>
      <c r="J122" s="54"/>
      <c r="K122" s="118">
        <f t="shared" si="11"/>
        <v>1</v>
      </c>
      <c r="L122" s="54"/>
      <c r="M122" s="29">
        <f t="shared" si="12"/>
        <v>1</v>
      </c>
      <c r="N122" s="54"/>
      <c r="O122" s="28">
        <f t="shared" si="13"/>
        <v>1</v>
      </c>
      <c r="P122" s="54"/>
      <c r="Q122" s="30">
        <f t="shared" si="14"/>
        <v>1</v>
      </c>
      <c r="R122" s="61"/>
      <c r="S122" s="31">
        <f t="shared" si="15"/>
        <v>1</v>
      </c>
      <c r="T122" s="100">
        <f t="shared" si="16"/>
        <v>1</v>
      </c>
      <c r="U122" s="124">
        <f t="shared" si="17"/>
        <v>0</v>
      </c>
    </row>
    <row r="123" spans="1:21">
      <c r="A123" s="27">
        <v>119</v>
      </c>
      <c r="B123" s="27">
        <f>Rangliste!C123</f>
        <v>0</v>
      </c>
      <c r="C123" s="27">
        <f>Rangliste!D123</f>
        <v>0</v>
      </c>
      <c r="D123" s="53"/>
      <c r="E123" s="54"/>
      <c r="F123" s="47"/>
      <c r="G123" s="118">
        <f t="shared" si="9"/>
        <v>1</v>
      </c>
      <c r="H123" s="54"/>
      <c r="I123" s="28">
        <f t="shared" si="10"/>
        <v>1</v>
      </c>
      <c r="J123" s="54"/>
      <c r="K123" s="118">
        <f t="shared" si="11"/>
        <v>1</v>
      </c>
      <c r="L123" s="54"/>
      <c r="M123" s="29">
        <f t="shared" si="12"/>
        <v>1</v>
      </c>
      <c r="N123" s="54"/>
      <c r="O123" s="28">
        <f t="shared" si="13"/>
        <v>1</v>
      </c>
      <c r="P123" s="54"/>
      <c r="Q123" s="30">
        <f t="shared" si="14"/>
        <v>1</v>
      </c>
      <c r="R123" s="61"/>
      <c r="S123" s="31">
        <f t="shared" si="15"/>
        <v>1</v>
      </c>
      <c r="T123" s="100">
        <f t="shared" si="16"/>
        <v>1</v>
      </c>
      <c r="U123" s="124">
        <f t="shared" si="17"/>
        <v>0</v>
      </c>
    </row>
    <row r="124" spans="1:21">
      <c r="A124" s="27">
        <v>120</v>
      </c>
      <c r="B124" s="27">
        <f>Rangliste!C124</f>
        <v>0</v>
      </c>
      <c r="C124" s="27">
        <f>Rangliste!D124</f>
        <v>0</v>
      </c>
      <c r="D124" s="53"/>
      <c r="E124" s="54"/>
      <c r="F124" s="47"/>
      <c r="G124" s="118">
        <f t="shared" si="9"/>
        <v>1</v>
      </c>
      <c r="H124" s="54"/>
      <c r="I124" s="28">
        <f t="shared" si="10"/>
        <v>1</v>
      </c>
      <c r="J124" s="54"/>
      <c r="K124" s="118">
        <f t="shared" si="11"/>
        <v>1</v>
      </c>
      <c r="L124" s="54"/>
      <c r="M124" s="29">
        <f t="shared" si="12"/>
        <v>1</v>
      </c>
      <c r="N124" s="54"/>
      <c r="O124" s="28">
        <f t="shared" si="13"/>
        <v>1</v>
      </c>
      <c r="P124" s="54"/>
      <c r="Q124" s="30">
        <f t="shared" si="14"/>
        <v>1</v>
      </c>
      <c r="R124" s="61"/>
      <c r="S124" s="31">
        <f t="shared" si="15"/>
        <v>1</v>
      </c>
      <c r="T124" s="100">
        <f t="shared" si="16"/>
        <v>1</v>
      </c>
      <c r="U124" s="124">
        <f t="shared" si="17"/>
        <v>0</v>
      </c>
    </row>
    <row r="125" spans="1:21">
      <c r="A125" s="27">
        <v>121</v>
      </c>
      <c r="B125" s="27">
        <f>Rangliste!C125</f>
        <v>0</v>
      </c>
      <c r="C125" s="27">
        <f>Rangliste!D125</f>
        <v>0</v>
      </c>
      <c r="D125" s="53"/>
      <c r="E125" s="54"/>
      <c r="F125" s="47"/>
      <c r="G125" s="118">
        <f t="shared" si="9"/>
        <v>1</v>
      </c>
      <c r="H125" s="54"/>
      <c r="I125" s="28">
        <f t="shared" si="10"/>
        <v>1</v>
      </c>
      <c r="J125" s="54"/>
      <c r="K125" s="118">
        <f t="shared" si="11"/>
        <v>1</v>
      </c>
      <c r="L125" s="54"/>
      <c r="M125" s="29">
        <f t="shared" si="12"/>
        <v>1</v>
      </c>
      <c r="N125" s="54"/>
      <c r="O125" s="28">
        <f t="shared" si="13"/>
        <v>1</v>
      </c>
      <c r="P125" s="54"/>
      <c r="Q125" s="30">
        <f t="shared" si="14"/>
        <v>1</v>
      </c>
      <c r="R125" s="61"/>
      <c r="S125" s="31">
        <f t="shared" si="15"/>
        <v>1</v>
      </c>
      <c r="T125" s="100">
        <f t="shared" si="16"/>
        <v>1</v>
      </c>
      <c r="U125" s="124">
        <f t="shared" si="17"/>
        <v>0</v>
      </c>
    </row>
    <row r="126" spans="1:21">
      <c r="A126" s="27">
        <v>122</v>
      </c>
      <c r="B126" s="27">
        <f>Rangliste!C126</f>
        <v>0</v>
      </c>
      <c r="C126" s="27">
        <f>Rangliste!D126</f>
        <v>0</v>
      </c>
      <c r="D126" s="53"/>
      <c r="E126" s="54"/>
      <c r="F126" s="47"/>
      <c r="G126" s="118">
        <f t="shared" si="9"/>
        <v>1</v>
      </c>
      <c r="H126" s="54"/>
      <c r="I126" s="28">
        <f t="shared" si="10"/>
        <v>1</v>
      </c>
      <c r="J126" s="54"/>
      <c r="K126" s="118">
        <f t="shared" si="11"/>
        <v>1</v>
      </c>
      <c r="L126" s="54"/>
      <c r="M126" s="29">
        <f t="shared" si="12"/>
        <v>1</v>
      </c>
      <c r="N126" s="54"/>
      <c r="O126" s="28">
        <f t="shared" si="13"/>
        <v>1</v>
      </c>
      <c r="P126" s="54"/>
      <c r="Q126" s="30">
        <f t="shared" si="14"/>
        <v>1</v>
      </c>
      <c r="R126" s="61"/>
      <c r="S126" s="31">
        <f t="shared" si="15"/>
        <v>1</v>
      </c>
      <c r="T126" s="100">
        <f t="shared" si="16"/>
        <v>1</v>
      </c>
      <c r="U126" s="124">
        <f t="shared" si="17"/>
        <v>0</v>
      </c>
    </row>
    <row r="127" spans="1:21">
      <c r="A127" s="27">
        <v>123</v>
      </c>
      <c r="B127" s="27">
        <f>Rangliste!C127</f>
        <v>0</v>
      </c>
      <c r="C127" s="27">
        <f>Rangliste!D127</f>
        <v>0</v>
      </c>
      <c r="D127" s="53"/>
      <c r="E127" s="54"/>
      <c r="F127" s="47"/>
      <c r="G127" s="118">
        <f t="shared" si="9"/>
        <v>1</v>
      </c>
      <c r="H127" s="54"/>
      <c r="I127" s="28">
        <f t="shared" si="10"/>
        <v>1</v>
      </c>
      <c r="J127" s="54"/>
      <c r="K127" s="118">
        <f t="shared" si="11"/>
        <v>1</v>
      </c>
      <c r="L127" s="54"/>
      <c r="M127" s="29">
        <f t="shared" si="12"/>
        <v>1</v>
      </c>
      <c r="N127" s="54"/>
      <c r="O127" s="28">
        <f t="shared" si="13"/>
        <v>1</v>
      </c>
      <c r="P127" s="54"/>
      <c r="Q127" s="30">
        <f t="shared" si="14"/>
        <v>1</v>
      </c>
      <c r="R127" s="61"/>
      <c r="S127" s="31">
        <f t="shared" si="15"/>
        <v>1</v>
      </c>
      <c r="T127" s="100">
        <f t="shared" si="16"/>
        <v>1</v>
      </c>
      <c r="U127" s="124">
        <f t="shared" si="17"/>
        <v>0</v>
      </c>
    </row>
    <row r="128" spans="1:21">
      <c r="A128" s="27">
        <v>124</v>
      </c>
      <c r="B128" s="27">
        <f>Rangliste!C128</f>
        <v>0</v>
      </c>
      <c r="C128" s="27">
        <f>Rangliste!D128</f>
        <v>0</v>
      </c>
      <c r="D128" s="53"/>
      <c r="E128" s="54"/>
      <c r="F128" s="47"/>
      <c r="G128" s="118">
        <f t="shared" si="9"/>
        <v>1</v>
      </c>
      <c r="H128" s="54"/>
      <c r="I128" s="28">
        <f t="shared" si="10"/>
        <v>1</v>
      </c>
      <c r="J128" s="54"/>
      <c r="K128" s="118">
        <f t="shared" si="11"/>
        <v>1</v>
      </c>
      <c r="L128" s="54"/>
      <c r="M128" s="29">
        <f t="shared" si="12"/>
        <v>1</v>
      </c>
      <c r="N128" s="54"/>
      <c r="O128" s="28">
        <f t="shared" si="13"/>
        <v>1</v>
      </c>
      <c r="P128" s="54"/>
      <c r="Q128" s="30">
        <f t="shared" si="14"/>
        <v>1</v>
      </c>
      <c r="R128" s="61"/>
      <c r="S128" s="31">
        <f t="shared" si="15"/>
        <v>1</v>
      </c>
      <c r="T128" s="100">
        <f t="shared" si="16"/>
        <v>1</v>
      </c>
      <c r="U128" s="124">
        <f t="shared" si="17"/>
        <v>0</v>
      </c>
    </row>
    <row r="129" spans="1:21">
      <c r="A129" s="27">
        <v>125</v>
      </c>
      <c r="B129" s="27">
        <f>Rangliste!C129</f>
        <v>0</v>
      </c>
      <c r="C129" s="27">
        <f>Rangliste!D129</f>
        <v>0</v>
      </c>
      <c r="D129" s="53"/>
      <c r="E129" s="54"/>
      <c r="F129" s="47"/>
      <c r="G129" s="118">
        <f t="shared" si="9"/>
        <v>1</v>
      </c>
      <c r="H129" s="54"/>
      <c r="I129" s="28">
        <f t="shared" si="10"/>
        <v>1</v>
      </c>
      <c r="J129" s="54"/>
      <c r="K129" s="118">
        <f t="shared" si="11"/>
        <v>1</v>
      </c>
      <c r="L129" s="54"/>
      <c r="M129" s="29">
        <f t="shared" si="12"/>
        <v>1</v>
      </c>
      <c r="N129" s="54"/>
      <c r="O129" s="28">
        <f t="shared" si="13"/>
        <v>1</v>
      </c>
      <c r="P129" s="54"/>
      <c r="Q129" s="30">
        <f t="shared" si="14"/>
        <v>1</v>
      </c>
      <c r="R129" s="61"/>
      <c r="S129" s="31">
        <f t="shared" si="15"/>
        <v>1</v>
      </c>
      <c r="T129" s="100">
        <f t="shared" si="16"/>
        <v>1</v>
      </c>
      <c r="U129" s="124">
        <f t="shared" si="17"/>
        <v>0</v>
      </c>
    </row>
    <row r="130" spans="1:21">
      <c r="A130" s="27">
        <v>126</v>
      </c>
      <c r="B130" s="27">
        <f>Rangliste!C130</f>
        <v>0</v>
      </c>
      <c r="C130" s="27">
        <f>Rangliste!D130</f>
        <v>0</v>
      </c>
      <c r="D130" s="53"/>
      <c r="E130" s="54"/>
      <c r="F130" s="47"/>
      <c r="G130" s="118">
        <f t="shared" si="9"/>
        <v>1</v>
      </c>
      <c r="H130" s="54"/>
      <c r="I130" s="28">
        <f t="shared" si="10"/>
        <v>1</v>
      </c>
      <c r="J130" s="54"/>
      <c r="K130" s="118">
        <f t="shared" si="11"/>
        <v>1</v>
      </c>
      <c r="L130" s="54"/>
      <c r="M130" s="29">
        <f t="shared" si="12"/>
        <v>1</v>
      </c>
      <c r="N130" s="54"/>
      <c r="O130" s="28">
        <f t="shared" si="13"/>
        <v>1</v>
      </c>
      <c r="P130" s="54"/>
      <c r="Q130" s="30">
        <f t="shared" si="14"/>
        <v>1</v>
      </c>
      <c r="R130" s="61"/>
      <c r="S130" s="31">
        <f t="shared" si="15"/>
        <v>1</v>
      </c>
      <c r="T130" s="100">
        <f t="shared" si="16"/>
        <v>1</v>
      </c>
      <c r="U130" s="124">
        <f t="shared" si="17"/>
        <v>0</v>
      </c>
    </row>
    <row r="131" spans="1:21">
      <c r="A131" s="27">
        <v>127</v>
      </c>
      <c r="B131" s="27">
        <f>Rangliste!C131</f>
        <v>0</v>
      </c>
      <c r="C131" s="27">
        <f>Rangliste!D131</f>
        <v>0</v>
      </c>
      <c r="D131" s="53"/>
      <c r="E131" s="54"/>
      <c r="F131" s="47"/>
      <c r="G131" s="118">
        <f t="shared" si="9"/>
        <v>1</v>
      </c>
      <c r="H131" s="54"/>
      <c r="I131" s="28">
        <f t="shared" si="10"/>
        <v>1</v>
      </c>
      <c r="J131" s="54"/>
      <c r="K131" s="118">
        <f t="shared" si="11"/>
        <v>1</v>
      </c>
      <c r="L131" s="54"/>
      <c r="M131" s="29">
        <f t="shared" si="12"/>
        <v>1</v>
      </c>
      <c r="N131" s="54"/>
      <c r="O131" s="28">
        <f t="shared" si="13"/>
        <v>1</v>
      </c>
      <c r="P131" s="54"/>
      <c r="Q131" s="30">
        <f t="shared" si="14"/>
        <v>1</v>
      </c>
      <c r="R131" s="61"/>
      <c r="S131" s="31">
        <f t="shared" si="15"/>
        <v>1</v>
      </c>
      <c r="T131" s="100">
        <f t="shared" si="16"/>
        <v>1</v>
      </c>
      <c r="U131" s="124">
        <f t="shared" si="17"/>
        <v>0</v>
      </c>
    </row>
    <row r="132" spans="1:21">
      <c r="A132" s="27">
        <v>128</v>
      </c>
      <c r="B132" s="27">
        <f>Rangliste!C132</f>
        <v>0</v>
      </c>
      <c r="C132" s="27">
        <f>Rangliste!D132</f>
        <v>0</v>
      </c>
      <c r="D132" s="53"/>
      <c r="E132" s="54"/>
      <c r="F132" s="47"/>
      <c r="G132" s="118">
        <f t="shared" si="9"/>
        <v>1</v>
      </c>
      <c r="H132" s="54"/>
      <c r="I132" s="28">
        <f t="shared" si="10"/>
        <v>1</v>
      </c>
      <c r="J132" s="54"/>
      <c r="K132" s="118">
        <f t="shared" si="11"/>
        <v>1</v>
      </c>
      <c r="L132" s="54"/>
      <c r="M132" s="29">
        <f t="shared" si="12"/>
        <v>1</v>
      </c>
      <c r="N132" s="54"/>
      <c r="O132" s="28">
        <f t="shared" si="13"/>
        <v>1</v>
      </c>
      <c r="P132" s="54"/>
      <c r="Q132" s="30">
        <f t="shared" si="14"/>
        <v>1</v>
      </c>
      <c r="R132" s="61"/>
      <c r="S132" s="31">
        <f t="shared" si="15"/>
        <v>1</v>
      </c>
      <c r="T132" s="100">
        <f t="shared" si="16"/>
        <v>1</v>
      </c>
      <c r="U132" s="124">
        <f t="shared" si="17"/>
        <v>0</v>
      </c>
    </row>
    <row r="133" spans="1:21">
      <c r="A133" s="27">
        <v>129</v>
      </c>
      <c r="B133" s="27">
        <f>Rangliste!C133</f>
        <v>0</v>
      </c>
      <c r="C133" s="27">
        <f>Rangliste!D133</f>
        <v>0</v>
      </c>
      <c r="D133" s="53"/>
      <c r="E133" s="54"/>
      <c r="F133" s="47"/>
      <c r="G133" s="118">
        <f t="shared" ref="G133:G171" si="18">IF(F133&lt;0.01,1,IF(F133&lt;1.21,4,IF(F133&lt;1.26,3,IF(F133&lt;1.31,2,IF(F133&gt;1.3,1)))))</f>
        <v>1</v>
      </c>
      <c r="H133" s="54"/>
      <c r="I133" s="28">
        <f t="shared" ref="I133:I171" si="19">IF(H133&lt;0.01,1,IF(H133&lt;3.51,4,IF(H133&lt;3.61,3,IF(H133&lt;3.76,2,IF(H133&gt;3.75,1)))))</f>
        <v>1</v>
      </c>
      <c r="J133" s="54"/>
      <c r="K133" s="118">
        <f t="shared" ref="K133:K171" si="20">IF(J133&lt;0.01,1,IF(J133&lt;5.41,4,IF(J133&lt;5.61,3,IF(J133&lt;5.81,2,IF(J133&gt;5.8,1)))))</f>
        <v>1</v>
      </c>
      <c r="L133" s="54"/>
      <c r="M133" s="29">
        <f t="shared" ref="M133:M171" si="21">IF(L133&gt;154,4,IF(L133&gt;134,3,IF(L133&gt;124,2,IF(L133&lt;125,1))))</f>
        <v>1</v>
      </c>
      <c r="N133" s="54"/>
      <c r="O133" s="28">
        <f t="shared" ref="O133:O171" si="22">IF(U133&gt;149,4,IF(U133&gt;119,3,IF(U133&gt;89,2,IF(U133&lt;90,1))))</f>
        <v>1</v>
      </c>
      <c r="P133" s="54"/>
      <c r="Q133" s="30">
        <f t="shared" ref="Q133:Q171" si="23">IF(P133&lt;&gt;"",IF(P133&gt;19,4,IF(P133&gt;9,3,IF(P133&gt;=0,2,IF(P133&lt;0,1,1)))),1)</f>
        <v>1</v>
      </c>
      <c r="R133" s="61"/>
      <c r="S133" s="31">
        <f t="shared" ref="S133:S171" si="24">IF(R133&gt;14.4,4,IF(R133&gt;14,3,IF(R133&gt;13,2,IF(R133&lt;13,1))))+IF(R133=13,1)</f>
        <v>1</v>
      </c>
      <c r="T133" s="100">
        <f t="shared" ref="T133:T171" si="25">((G133+I133+K133+M133+O133+Q133))/6</f>
        <v>1</v>
      </c>
      <c r="U133" s="124">
        <f t="shared" ref="U133:U171" si="26">N133*60*24</f>
        <v>0</v>
      </c>
    </row>
    <row r="134" spans="1:21">
      <c r="A134" s="27">
        <v>130</v>
      </c>
      <c r="B134" s="27">
        <f>Rangliste!C134</f>
        <v>0</v>
      </c>
      <c r="C134" s="27">
        <f>Rangliste!D134</f>
        <v>0</v>
      </c>
      <c r="D134" s="53"/>
      <c r="E134" s="54"/>
      <c r="F134" s="47"/>
      <c r="G134" s="118">
        <f t="shared" si="18"/>
        <v>1</v>
      </c>
      <c r="H134" s="54"/>
      <c r="I134" s="28">
        <f t="shared" si="19"/>
        <v>1</v>
      </c>
      <c r="J134" s="54"/>
      <c r="K134" s="118">
        <f t="shared" si="20"/>
        <v>1</v>
      </c>
      <c r="L134" s="54"/>
      <c r="M134" s="29">
        <f t="shared" si="21"/>
        <v>1</v>
      </c>
      <c r="N134" s="54"/>
      <c r="O134" s="28">
        <f t="shared" si="22"/>
        <v>1</v>
      </c>
      <c r="P134" s="54"/>
      <c r="Q134" s="30">
        <f t="shared" si="23"/>
        <v>1</v>
      </c>
      <c r="R134" s="61"/>
      <c r="S134" s="31">
        <f t="shared" si="24"/>
        <v>1</v>
      </c>
      <c r="T134" s="100">
        <f t="shared" si="25"/>
        <v>1</v>
      </c>
      <c r="U134" s="124">
        <f t="shared" si="26"/>
        <v>0</v>
      </c>
    </row>
    <row r="135" spans="1:21">
      <c r="A135" s="27">
        <v>131</v>
      </c>
      <c r="B135" s="27">
        <f>Rangliste!C135</f>
        <v>0</v>
      </c>
      <c r="C135" s="27">
        <f>Rangliste!D135</f>
        <v>0</v>
      </c>
      <c r="D135" s="53"/>
      <c r="E135" s="54"/>
      <c r="F135" s="47"/>
      <c r="G135" s="118">
        <f t="shared" si="18"/>
        <v>1</v>
      </c>
      <c r="H135" s="54"/>
      <c r="I135" s="28">
        <f t="shared" si="19"/>
        <v>1</v>
      </c>
      <c r="J135" s="54"/>
      <c r="K135" s="118">
        <f t="shared" si="20"/>
        <v>1</v>
      </c>
      <c r="L135" s="54"/>
      <c r="M135" s="29">
        <f t="shared" si="21"/>
        <v>1</v>
      </c>
      <c r="N135" s="54"/>
      <c r="O135" s="28">
        <f t="shared" si="22"/>
        <v>1</v>
      </c>
      <c r="P135" s="54"/>
      <c r="Q135" s="30">
        <f t="shared" si="23"/>
        <v>1</v>
      </c>
      <c r="R135" s="61"/>
      <c r="S135" s="31">
        <f t="shared" si="24"/>
        <v>1</v>
      </c>
      <c r="T135" s="100">
        <f t="shared" si="25"/>
        <v>1</v>
      </c>
      <c r="U135" s="124">
        <f t="shared" si="26"/>
        <v>0</v>
      </c>
    </row>
    <row r="136" spans="1:21">
      <c r="A136" s="27">
        <v>132</v>
      </c>
      <c r="B136" s="27">
        <f>Rangliste!C136</f>
        <v>0</v>
      </c>
      <c r="C136" s="27">
        <f>Rangliste!D136</f>
        <v>0</v>
      </c>
      <c r="D136" s="53"/>
      <c r="E136" s="54"/>
      <c r="F136" s="47"/>
      <c r="G136" s="118">
        <f t="shared" si="18"/>
        <v>1</v>
      </c>
      <c r="H136" s="54"/>
      <c r="I136" s="28">
        <f t="shared" si="19"/>
        <v>1</v>
      </c>
      <c r="J136" s="54"/>
      <c r="K136" s="118">
        <f t="shared" si="20"/>
        <v>1</v>
      </c>
      <c r="L136" s="54"/>
      <c r="M136" s="29">
        <f t="shared" si="21"/>
        <v>1</v>
      </c>
      <c r="N136" s="54"/>
      <c r="O136" s="28">
        <f t="shared" si="22"/>
        <v>1</v>
      </c>
      <c r="P136" s="54"/>
      <c r="Q136" s="30">
        <f t="shared" si="23"/>
        <v>1</v>
      </c>
      <c r="R136" s="61"/>
      <c r="S136" s="31">
        <f t="shared" si="24"/>
        <v>1</v>
      </c>
      <c r="T136" s="100">
        <f t="shared" si="25"/>
        <v>1</v>
      </c>
      <c r="U136" s="124">
        <f t="shared" si="26"/>
        <v>0</v>
      </c>
    </row>
    <row r="137" spans="1:21">
      <c r="A137" s="27">
        <v>133</v>
      </c>
      <c r="B137" s="27">
        <f>Rangliste!C137</f>
        <v>0</v>
      </c>
      <c r="C137" s="27">
        <f>Rangliste!D137</f>
        <v>0</v>
      </c>
      <c r="D137" s="53"/>
      <c r="E137" s="54"/>
      <c r="F137" s="47"/>
      <c r="G137" s="118">
        <f t="shared" si="18"/>
        <v>1</v>
      </c>
      <c r="H137" s="54"/>
      <c r="I137" s="28">
        <f t="shared" si="19"/>
        <v>1</v>
      </c>
      <c r="J137" s="54"/>
      <c r="K137" s="118">
        <f t="shared" si="20"/>
        <v>1</v>
      </c>
      <c r="L137" s="54"/>
      <c r="M137" s="29">
        <f t="shared" si="21"/>
        <v>1</v>
      </c>
      <c r="N137" s="54"/>
      <c r="O137" s="28">
        <f t="shared" si="22"/>
        <v>1</v>
      </c>
      <c r="P137" s="54"/>
      <c r="Q137" s="30">
        <f t="shared" si="23"/>
        <v>1</v>
      </c>
      <c r="R137" s="61"/>
      <c r="S137" s="31">
        <f t="shared" si="24"/>
        <v>1</v>
      </c>
      <c r="T137" s="100">
        <f t="shared" si="25"/>
        <v>1</v>
      </c>
      <c r="U137" s="124">
        <f t="shared" si="26"/>
        <v>0</v>
      </c>
    </row>
    <row r="138" spans="1:21">
      <c r="A138" s="27">
        <v>134</v>
      </c>
      <c r="B138" s="27">
        <f>Rangliste!C138</f>
        <v>0</v>
      </c>
      <c r="C138" s="27">
        <f>Rangliste!D138</f>
        <v>0</v>
      </c>
      <c r="D138" s="53"/>
      <c r="E138" s="54"/>
      <c r="F138" s="47"/>
      <c r="G138" s="118">
        <f t="shared" si="18"/>
        <v>1</v>
      </c>
      <c r="H138" s="54"/>
      <c r="I138" s="28">
        <f t="shared" si="19"/>
        <v>1</v>
      </c>
      <c r="J138" s="54"/>
      <c r="K138" s="118">
        <f t="shared" si="20"/>
        <v>1</v>
      </c>
      <c r="L138" s="54"/>
      <c r="M138" s="29">
        <f t="shared" si="21"/>
        <v>1</v>
      </c>
      <c r="N138" s="54"/>
      <c r="O138" s="28">
        <f t="shared" si="22"/>
        <v>1</v>
      </c>
      <c r="P138" s="54"/>
      <c r="Q138" s="30">
        <f t="shared" si="23"/>
        <v>1</v>
      </c>
      <c r="R138" s="61"/>
      <c r="S138" s="31">
        <f t="shared" si="24"/>
        <v>1</v>
      </c>
      <c r="T138" s="100">
        <f t="shared" si="25"/>
        <v>1</v>
      </c>
      <c r="U138" s="124">
        <f t="shared" si="26"/>
        <v>0</v>
      </c>
    </row>
    <row r="139" spans="1:21">
      <c r="A139" s="27">
        <v>135</v>
      </c>
      <c r="B139" s="27">
        <f>Rangliste!C139</f>
        <v>0</v>
      </c>
      <c r="C139" s="27">
        <f>Rangliste!D139</f>
        <v>0</v>
      </c>
      <c r="D139" s="53"/>
      <c r="E139" s="54"/>
      <c r="F139" s="47"/>
      <c r="G139" s="118">
        <f t="shared" si="18"/>
        <v>1</v>
      </c>
      <c r="H139" s="54"/>
      <c r="I139" s="28">
        <f t="shared" si="19"/>
        <v>1</v>
      </c>
      <c r="J139" s="54"/>
      <c r="K139" s="118">
        <f t="shared" si="20"/>
        <v>1</v>
      </c>
      <c r="L139" s="54"/>
      <c r="M139" s="29">
        <f t="shared" si="21"/>
        <v>1</v>
      </c>
      <c r="N139" s="54"/>
      <c r="O139" s="28">
        <f t="shared" si="22"/>
        <v>1</v>
      </c>
      <c r="P139" s="54"/>
      <c r="Q139" s="30">
        <f t="shared" si="23"/>
        <v>1</v>
      </c>
      <c r="R139" s="61"/>
      <c r="S139" s="31">
        <f t="shared" si="24"/>
        <v>1</v>
      </c>
      <c r="T139" s="100">
        <f t="shared" si="25"/>
        <v>1</v>
      </c>
      <c r="U139" s="124">
        <f t="shared" si="26"/>
        <v>0</v>
      </c>
    </row>
    <row r="140" spans="1:21">
      <c r="A140" s="27">
        <v>136</v>
      </c>
      <c r="B140" s="27">
        <f>Rangliste!C140</f>
        <v>0</v>
      </c>
      <c r="C140" s="27">
        <f>Rangliste!D140</f>
        <v>0</v>
      </c>
      <c r="D140" s="53"/>
      <c r="E140" s="54"/>
      <c r="F140" s="47"/>
      <c r="G140" s="118">
        <f t="shared" si="18"/>
        <v>1</v>
      </c>
      <c r="H140" s="54"/>
      <c r="I140" s="28">
        <f t="shared" si="19"/>
        <v>1</v>
      </c>
      <c r="J140" s="54"/>
      <c r="K140" s="118">
        <f t="shared" si="20"/>
        <v>1</v>
      </c>
      <c r="L140" s="54"/>
      <c r="M140" s="29">
        <f t="shared" si="21"/>
        <v>1</v>
      </c>
      <c r="N140" s="54"/>
      <c r="O140" s="28">
        <f t="shared" si="22"/>
        <v>1</v>
      </c>
      <c r="P140" s="54"/>
      <c r="Q140" s="30">
        <f t="shared" si="23"/>
        <v>1</v>
      </c>
      <c r="R140" s="61"/>
      <c r="S140" s="31">
        <f t="shared" si="24"/>
        <v>1</v>
      </c>
      <c r="T140" s="100">
        <f t="shared" si="25"/>
        <v>1</v>
      </c>
      <c r="U140" s="124">
        <f t="shared" si="26"/>
        <v>0</v>
      </c>
    </row>
    <row r="141" spans="1:21">
      <c r="A141" s="27">
        <v>137</v>
      </c>
      <c r="B141" s="27">
        <f>Rangliste!C141</f>
        <v>0</v>
      </c>
      <c r="C141" s="27">
        <f>Rangliste!D141</f>
        <v>0</v>
      </c>
      <c r="D141" s="53"/>
      <c r="E141" s="54"/>
      <c r="F141" s="47"/>
      <c r="G141" s="118">
        <f t="shared" si="18"/>
        <v>1</v>
      </c>
      <c r="H141" s="54"/>
      <c r="I141" s="28">
        <f t="shared" si="19"/>
        <v>1</v>
      </c>
      <c r="J141" s="54"/>
      <c r="K141" s="118">
        <f t="shared" si="20"/>
        <v>1</v>
      </c>
      <c r="L141" s="54"/>
      <c r="M141" s="29">
        <f t="shared" si="21"/>
        <v>1</v>
      </c>
      <c r="N141" s="54"/>
      <c r="O141" s="28">
        <f t="shared" si="22"/>
        <v>1</v>
      </c>
      <c r="P141" s="54"/>
      <c r="Q141" s="30">
        <f t="shared" si="23"/>
        <v>1</v>
      </c>
      <c r="R141" s="61"/>
      <c r="S141" s="31">
        <f t="shared" si="24"/>
        <v>1</v>
      </c>
      <c r="T141" s="100">
        <f t="shared" si="25"/>
        <v>1</v>
      </c>
      <c r="U141" s="124">
        <f t="shared" si="26"/>
        <v>0</v>
      </c>
    </row>
    <row r="142" spans="1:21">
      <c r="A142" s="27">
        <v>138</v>
      </c>
      <c r="B142" s="27">
        <f>Rangliste!C142</f>
        <v>0</v>
      </c>
      <c r="C142" s="27">
        <f>Rangliste!D142</f>
        <v>0</v>
      </c>
      <c r="D142" s="53"/>
      <c r="E142" s="54"/>
      <c r="F142" s="47"/>
      <c r="G142" s="118">
        <f t="shared" si="18"/>
        <v>1</v>
      </c>
      <c r="H142" s="54"/>
      <c r="I142" s="28">
        <f t="shared" si="19"/>
        <v>1</v>
      </c>
      <c r="J142" s="54"/>
      <c r="K142" s="118">
        <f t="shared" si="20"/>
        <v>1</v>
      </c>
      <c r="L142" s="54"/>
      <c r="M142" s="29">
        <f t="shared" si="21"/>
        <v>1</v>
      </c>
      <c r="N142" s="54"/>
      <c r="O142" s="28">
        <f t="shared" si="22"/>
        <v>1</v>
      </c>
      <c r="P142" s="54"/>
      <c r="Q142" s="30">
        <f t="shared" si="23"/>
        <v>1</v>
      </c>
      <c r="R142" s="61"/>
      <c r="S142" s="31">
        <f t="shared" si="24"/>
        <v>1</v>
      </c>
      <c r="T142" s="100">
        <f t="shared" si="25"/>
        <v>1</v>
      </c>
      <c r="U142" s="124">
        <f t="shared" si="26"/>
        <v>0</v>
      </c>
    </row>
    <row r="143" spans="1:21">
      <c r="A143" s="27">
        <v>139</v>
      </c>
      <c r="B143" s="27">
        <f>Rangliste!C143</f>
        <v>0</v>
      </c>
      <c r="C143" s="27">
        <f>Rangliste!D143</f>
        <v>0</v>
      </c>
      <c r="D143" s="53"/>
      <c r="E143" s="54"/>
      <c r="F143" s="47"/>
      <c r="G143" s="118">
        <f t="shared" si="18"/>
        <v>1</v>
      </c>
      <c r="H143" s="54"/>
      <c r="I143" s="28">
        <f t="shared" si="19"/>
        <v>1</v>
      </c>
      <c r="J143" s="54"/>
      <c r="K143" s="118">
        <f t="shared" si="20"/>
        <v>1</v>
      </c>
      <c r="L143" s="54"/>
      <c r="M143" s="29">
        <f t="shared" si="21"/>
        <v>1</v>
      </c>
      <c r="N143" s="54"/>
      <c r="O143" s="28">
        <f t="shared" si="22"/>
        <v>1</v>
      </c>
      <c r="P143" s="54"/>
      <c r="Q143" s="30">
        <f t="shared" si="23"/>
        <v>1</v>
      </c>
      <c r="R143" s="61"/>
      <c r="S143" s="31">
        <f t="shared" si="24"/>
        <v>1</v>
      </c>
      <c r="T143" s="100">
        <f t="shared" si="25"/>
        <v>1</v>
      </c>
      <c r="U143" s="124">
        <f t="shared" si="26"/>
        <v>0</v>
      </c>
    </row>
    <row r="144" spans="1:21">
      <c r="A144" s="27">
        <v>140</v>
      </c>
      <c r="B144" s="27">
        <f>Rangliste!C144</f>
        <v>0</v>
      </c>
      <c r="C144" s="27">
        <f>Rangliste!D144</f>
        <v>0</v>
      </c>
      <c r="D144" s="53"/>
      <c r="E144" s="54"/>
      <c r="F144" s="47"/>
      <c r="G144" s="118">
        <f t="shared" si="18"/>
        <v>1</v>
      </c>
      <c r="H144" s="54"/>
      <c r="I144" s="28">
        <f t="shared" si="19"/>
        <v>1</v>
      </c>
      <c r="J144" s="54"/>
      <c r="K144" s="118">
        <f t="shared" si="20"/>
        <v>1</v>
      </c>
      <c r="L144" s="54"/>
      <c r="M144" s="29">
        <f t="shared" si="21"/>
        <v>1</v>
      </c>
      <c r="N144" s="54"/>
      <c r="O144" s="28">
        <f t="shared" si="22"/>
        <v>1</v>
      </c>
      <c r="P144" s="54"/>
      <c r="Q144" s="30">
        <f t="shared" si="23"/>
        <v>1</v>
      </c>
      <c r="R144" s="61"/>
      <c r="S144" s="31">
        <f t="shared" si="24"/>
        <v>1</v>
      </c>
      <c r="T144" s="100">
        <f t="shared" si="25"/>
        <v>1</v>
      </c>
      <c r="U144" s="124">
        <f t="shared" si="26"/>
        <v>0</v>
      </c>
    </row>
    <row r="145" spans="1:21">
      <c r="A145" s="27">
        <v>141</v>
      </c>
      <c r="B145" s="27">
        <f>Rangliste!C145</f>
        <v>0</v>
      </c>
      <c r="C145" s="27">
        <f>Rangliste!D145</f>
        <v>0</v>
      </c>
      <c r="D145" s="53"/>
      <c r="E145" s="54"/>
      <c r="F145" s="47"/>
      <c r="G145" s="118">
        <f t="shared" si="18"/>
        <v>1</v>
      </c>
      <c r="H145" s="54"/>
      <c r="I145" s="28">
        <f t="shared" si="19"/>
        <v>1</v>
      </c>
      <c r="J145" s="54"/>
      <c r="K145" s="118">
        <f t="shared" si="20"/>
        <v>1</v>
      </c>
      <c r="L145" s="54"/>
      <c r="M145" s="29">
        <f t="shared" si="21"/>
        <v>1</v>
      </c>
      <c r="N145" s="54"/>
      <c r="O145" s="28">
        <f t="shared" si="22"/>
        <v>1</v>
      </c>
      <c r="P145" s="54"/>
      <c r="Q145" s="30">
        <f t="shared" si="23"/>
        <v>1</v>
      </c>
      <c r="R145" s="61"/>
      <c r="S145" s="31">
        <f t="shared" si="24"/>
        <v>1</v>
      </c>
      <c r="T145" s="100">
        <f t="shared" si="25"/>
        <v>1</v>
      </c>
      <c r="U145" s="124">
        <f t="shared" si="26"/>
        <v>0</v>
      </c>
    </row>
    <row r="146" spans="1:21">
      <c r="A146" s="27">
        <v>142</v>
      </c>
      <c r="B146" s="27">
        <f>Rangliste!C146</f>
        <v>0</v>
      </c>
      <c r="C146" s="27">
        <f>Rangliste!D146</f>
        <v>0</v>
      </c>
      <c r="D146" s="53"/>
      <c r="E146" s="54"/>
      <c r="F146" s="47"/>
      <c r="G146" s="118">
        <f t="shared" si="18"/>
        <v>1</v>
      </c>
      <c r="H146" s="54"/>
      <c r="I146" s="28">
        <f t="shared" si="19"/>
        <v>1</v>
      </c>
      <c r="J146" s="54"/>
      <c r="K146" s="118">
        <f t="shared" si="20"/>
        <v>1</v>
      </c>
      <c r="L146" s="54"/>
      <c r="M146" s="29">
        <f t="shared" si="21"/>
        <v>1</v>
      </c>
      <c r="N146" s="54"/>
      <c r="O146" s="28">
        <f t="shared" si="22"/>
        <v>1</v>
      </c>
      <c r="P146" s="54"/>
      <c r="Q146" s="30">
        <f t="shared" si="23"/>
        <v>1</v>
      </c>
      <c r="R146" s="61"/>
      <c r="S146" s="31">
        <f t="shared" si="24"/>
        <v>1</v>
      </c>
      <c r="T146" s="100">
        <f t="shared" si="25"/>
        <v>1</v>
      </c>
      <c r="U146" s="124">
        <f t="shared" si="26"/>
        <v>0</v>
      </c>
    </row>
    <row r="147" spans="1:21">
      <c r="A147" s="27">
        <v>143</v>
      </c>
      <c r="B147" s="27">
        <f>Rangliste!C147</f>
        <v>0</v>
      </c>
      <c r="C147" s="27">
        <f>Rangliste!D147</f>
        <v>0</v>
      </c>
      <c r="D147" s="53"/>
      <c r="E147" s="54"/>
      <c r="F147" s="47"/>
      <c r="G147" s="118">
        <f t="shared" si="18"/>
        <v>1</v>
      </c>
      <c r="H147" s="54"/>
      <c r="I147" s="28">
        <f t="shared" si="19"/>
        <v>1</v>
      </c>
      <c r="J147" s="54"/>
      <c r="K147" s="118">
        <f t="shared" si="20"/>
        <v>1</v>
      </c>
      <c r="L147" s="54"/>
      <c r="M147" s="29">
        <f t="shared" si="21"/>
        <v>1</v>
      </c>
      <c r="N147" s="54"/>
      <c r="O147" s="28">
        <f t="shared" si="22"/>
        <v>1</v>
      </c>
      <c r="P147" s="54"/>
      <c r="Q147" s="30">
        <f t="shared" si="23"/>
        <v>1</v>
      </c>
      <c r="R147" s="61"/>
      <c r="S147" s="31">
        <f t="shared" si="24"/>
        <v>1</v>
      </c>
      <c r="T147" s="100">
        <f t="shared" si="25"/>
        <v>1</v>
      </c>
      <c r="U147" s="124">
        <f t="shared" si="26"/>
        <v>0</v>
      </c>
    </row>
    <row r="148" spans="1:21">
      <c r="A148" s="27">
        <v>144</v>
      </c>
      <c r="B148" s="27">
        <f>Rangliste!C148</f>
        <v>0</v>
      </c>
      <c r="C148" s="27">
        <f>Rangliste!D148</f>
        <v>0</v>
      </c>
      <c r="D148" s="53"/>
      <c r="E148" s="54"/>
      <c r="F148" s="47"/>
      <c r="G148" s="118">
        <f t="shared" si="18"/>
        <v>1</v>
      </c>
      <c r="H148" s="54"/>
      <c r="I148" s="28">
        <f t="shared" si="19"/>
        <v>1</v>
      </c>
      <c r="J148" s="54"/>
      <c r="K148" s="118">
        <f t="shared" si="20"/>
        <v>1</v>
      </c>
      <c r="L148" s="54"/>
      <c r="M148" s="29">
        <f t="shared" si="21"/>
        <v>1</v>
      </c>
      <c r="N148" s="54"/>
      <c r="O148" s="28">
        <f t="shared" si="22"/>
        <v>1</v>
      </c>
      <c r="P148" s="54"/>
      <c r="Q148" s="30">
        <f t="shared" si="23"/>
        <v>1</v>
      </c>
      <c r="R148" s="61"/>
      <c r="S148" s="31">
        <f t="shared" si="24"/>
        <v>1</v>
      </c>
      <c r="T148" s="100">
        <f t="shared" si="25"/>
        <v>1</v>
      </c>
      <c r="U148" s="124">
        <f t="shared" si="26"/>
        <v>0</v>
      </c>
    </row>
    <row r="149" spans="1:21">
      <c r="A149" s="27">
        <v>145</v>
      </c>
      <c r="B149" s="27">
        <f>Rangliste!C149</f>
        <v>0</v>
      </c>
      <c r="C149" s="27">
        <f>Rangliste!D149</f>
        <v>0</v>
      </c>
      <c r="D149" s="53"/>
      <c r="E149" s="54"/>
      <c r="F149" s="47"/>
      <c r="G149" s="118">
        <f t="shared" si="18"/>
        <v>1</v>
      </c>
      <c r="H149" s="54"/>
      <c r="I149" s="28">
        <f t="shared" si="19"/>
        <v>1</v>
      </c>
      <c r="J149" s="54"/>
      <c r="K149" s="118">
        <f t="shared" si="20"/>
        <v>1</v>
      </c>
      <c r="L149" s="54"/>
      <c r="M149" s="29">
        <f t="shared" si="21"/>
        <v>1</v>
      </c>
      <c r="N149" s="54"/>
      <c r="O149" s="28">
        <f t="shared" si="22"/>
        <v>1</v>
      </c>
      <c r="P149" s="54"/>
      <c r="Q149" s="30">
        <f t="shared" si="23"/>
        <v>1</v>
      </c>
      <c r="R149" s="61"/>
      <c r="S149" s="31">
        <f t="shared" si="24"/>
        <v>1</v>
      </c>
      <c r="T149" s="100">
        <f t="shared" si="25"/>
        <v>1</v>
      </c>
      <c r="U149" s="124">
        <f t="shared" si="26"/>
        <v>0</v>
      </c>
    </row>
    <row r="150" spans="1:21">
      <c r="A150" s="27">
        <v>146</v>
      </c>
      <c r="B150" s="27">
        <f>Rangliste!C150</f>
        <v>0</v>
      </c>
      <c r="C150" s="27">
        <f>Rangliste!D150</f>
        <v>0</v>
      </c>
      <c r="D150" s="53"/>
      <c r="E150" s="54"/>
      <c r="F150" s="47"/>
      <c r="G150" s="118">
        <f t="shared" si="18"/>
        <v>1</v>
      </c>
      <c r="H150" s="54"/>
      <c r="I150" s="28">
        <f t="shared" si="19"/>
        <v>1</v>
      </c>
      <c r="J150" s="54"/>
      <c r="K150" s="118">
        <f t="shared" si="20"/>
        <v>1</v>
      </c>
      <c r="L150" s="54"/>
      <c r="M150" s="29">
        <f t="shared" si="21"/>
        <v>1</v>
      </c>
      <c r="N150" s="54"/>
      <c r="O150" s="28">
        <f t="shared" si="22"/>
        <v>1</v>
      </c>
      <c r="P150" s="54"/>
      <c r="Q150" s="30">
        <f t="shared" si="23"/>
        <v>1</v>
      </c>
      <c r="R150" s="61"/>
      <c r="S150" s="31">
        <f t="shared" si="24"/>
        <v>1</v>
      </c>
      <c r="T150" s="100">
        <f t="shared" si="25"/>
        <v>1</v>
      </c>
      <c r="U150" s="124">
        <f t="shared" si="26"/>
        <v>0</v>
      </c>
    </row>
    <row r="151" spans="1:21">
      <c r="A151" s="27">
        <v>147</v>
      </c>
      <c r="B151" s="27">
        <f>Rangliste!C151</f>
        <v>0</v>
      </c>
      <c r="C151" s="27">
        <f>Rangliste!D151</f>
        <v>0</v>
      </c>
      <c r="D151" s="53"/>
      <c r="E151" s="54"/>
      <c r="F151" s="47"/>
      <c r="G151" s="118">
        <f t="shared" si="18"/>
        <v>1</v>
      </c>
      <c r="H151" s="54"/>
      <c r="I151" s="28">
        <f t="shared" si="19"/>
        <v>1</v>
      </c>
      <c r="J151" s="54"/>
      <c r="K151" s="118">
        <f t="shared" si="20"/>
        <v>1</v>
      </c>
      <c r="L151" s="54"/>
      <c r="M151" s="29">
        <f t="shared" si="21"/>
        <v>1</v>
      </c>
      <c r="N151" s="54"/>
      <c r="O151" s="28">
        <f t="shared" si="22"/>
        <v>1</v>
      </c>
      <c r="P151" s="54"/>
      <c r="Q151" s="30">
        <f t="shared" si="23"/>
        <v>1</v>
      </c>
      <c r="R151" s="61"/>
      <c r="S151" s="31">
        <f t="shared" si="24"/>
        <v>1</v>
      </c>
      <c r="T151" s="100">
        <f t="shared" si="25"/>
        <v>1</v>
      </c>
      <c r="U151" s="124">
        <f t="shared" si="26"/>
        <v>0</v>
      </c>
    </row>
    <row r="152" spans="1:21">
      <c r="A152" s="27">
        <v>148</v>
      </c>
      <c r="B152" s="27">
        <f>Rangliste!C152</f>
        <v>0</v>
      </c>
      <c r="C152" s="27">
        <f>Rangliste!D152</f>
        <v>0</v>
      </c>
      <c r="D152" s="53"/>
      <c r="E152" s="54"/>
      <c r="F152" s="47"/>
      <c r="G152" s="118">
        <f t="shared" si="18"/>
        <v>1</v>
      </c>
      <c r="H152" s="54"/>
      <c r="I152" s="28">
        <f t="shared" si="19"/>
        <v>1</v>
      </c>
      <c r="J152" s="54"/>
      <c r="K152" s="118">
        <f t="shared" si="20"/>
        <v>1</v>
      </c>
      <c r="L152" s="54"/>
      <c r="M152" s="29">
        <f t="shared" si="21"/>
        <v>1</v>
      </c>
      <c r="N152" s="54"/>
      <c r="O152" s="28">
        <f t="shared" si="22"/>
        <v>1</v>
      </c>
      <c r="P152" s="54"/>
      <c r="Q152" s="30">
        <f t="shared" si="23"/>
        <v>1</v>
      </c>
      <c r="R152" s="61"/>
      <c r="S152" s="31">
        <f t="shared" si="24"/>
        <v>1</v>
      </c>
      <c r="T152" s="100">
        <f t="shared" si="25"/>
        <v>1</v>
      </c>
      <c r="U152" s="124">
        <f t="shared" si="26"/>
        <v>0</v>
      </c>
    </row>
    <row r="153" spans="1:21">
      <c r="A153" s="27">
        <v>149</v>
      </c>
      <c r="B153" s="27">
        <f>Rangliste!C153</f>
        <v>0</v>
      </c>
      <c r="C153" s="27">
        <f>Rangliste!D153</f>
        <v>0</v>
      </c>
      <c r="D153" s="53"/>
      <c r="E153" s="54"/>
      <c r="F153" s="47"/>
      <c r="G153" s="118">
        <f t="shared" si="18"/>
        <v>1</v>
      </c>
      <c r="H153" s="54"/>
      <c r="I153" s="28">
        <f t="shared" si="19"/>
        <v>1</v>
      </c>
      <c r="J153" s="54"/>
      <c r="K153" s="118">
        <f t="shared" si="20"/>
        <v>1</v>
      </c>
      <c r="L153" s="54"/>
      <c r="M153" s="29">
        <f t="shared" si="21"/>
        <v>1</v>
      </c>
      <c r="N153" s="54"/>
      <c r="O153" s="28">
        <f t="shared" si="22"/>
        <v>1</v>
      </c>
      <c r="P153" s="54"/>
      <c r="Q153" s="30">
        <f t="shared" si="23"/>
        <v>1</v>
      </c>
      <c r="R153" s="61"/>
      <c r="S153" s="31">
        <f t="shared" si="24"/>
        <v>1</v>
      </c>
      <c r="T153" s="100">
        <f t="shared" si="25"/>
        <v>1</v>
      </c>
      <c r="U153" s="124">
        <f t="shared" si="26"/>
        <v>0</v>
      </c>
    </row>
    <row r="154" spans="1:21">
      <c r="A154" s="27">
        <v>150</v>
      </c>
      <c r="B154" s="27">
        <f>Rangliste!C154</f>
        <v>0</v>
      </c>
      <c r="C154" s="27">
        <f>Rangliste!D154</f>
        <v>0</v>
      </c>
      <c r="D154" s="53"/>
      <c r="E154" s="54"/>
      <c r="F154" s="47"/>
      <c r="G154" s="118">
        <f t="shared" si="18"/>
        <v>1</v>
      </c>
      <c r="H154" s="54"/>
      <c r="I154" s="28">
        <f t="shared" si="19"/>
        <v>1</v>
      </c>
      <c r="J154" s="54"/>
      <c r="K154" s="118">
        <f t="shared" si="20"/>
        <v>1</v>
      </c>
      <c r="L154" s="54"/>
      <c r="M154" s="29">
        <f t="shared" si="21"/>
        <v>1</v>
      </c>
      <c r="N154" s="54"/>
      <c r="O154" s="28">
        <f t="shared" si="22"/>
        <v>1</v>
      </c>
      <c r="P154" s="54"/>
      <c r="Q154" s="30">
        <f t="shared" si="23"/>
        <v>1</v>
      </c>
      <c r="R154" s="61"/>
      <c r="S154" s="31">
        <f t="shared" si="24"/>
        <v>1</v>
      </c>
      <c r="T154" s="100">
        <f t="shared" si="25"/>
        <v>1</v>
      </c>
      <c r="U154" s="124">
        <f t="shared" si="26"/>
        <v>0</v>
      </c>
    </row>
    <row r="155" spans="1:21">
      <c r="A155" s="27">
        <v>151</v>
      </c>
      <c r="B155" s="27">
        <f>Rangliste!C155</f>
        <v>0</v>
      </c>
      <c r="C155" s="27">
        <f>Rangliste!D155</f>
        <v>0</v>
      </c>
      <c r="D155" s="53"/>
      <c r="E155" s="54"/>
      <c r="F155" s="47"/>
      <c r="G155" s="118">
        <f t="shared" si="18"/>
        <v>1</v>
      </c>
      <c r="H155" s="54"/>
      <c r="I155" s="28">
        <f t="shared" si="19"/>
        <v>1</v>
      </c>
      <c r="J155" s="54"/>
      <c r="K155" s="118">
        <f t="shared" si="20"/>
        <v>1</v>
      </c>
      <c r="L155" s="54"/>
      <c r="M155" s="29">
        <f t="shared" si="21"/>
        <v>1</v>
      </c>
      <c r="N155" s="54"/>
      <c r="O155" s="28">
        <f t="shared" si="22"/>
        <v>1</v>
      </c>
      <c r="P155" s="54"/>
      <c r="Q155" s="30">
        <f t="shared" si="23"/>
        <v>1</v>
      </c>
      <c r="R155" s="61"/>
      <c r="S155" s="31">
        <f t="shared" si="24"/>
        <v>1</v>
      </c>
      <c r="T155" s="100">
        <f t="shared" si="25"/>
        <v>1</v>
      </c>
      <c r="U155" s="124">
        <f t="shared" si="26"/>
        <v>0</v>
      </c>
    </row>
    <row r="156" spans="1:21">
      <c r="A156" s="27">
        <v>152</v>
      </c>
      <c r="B156" s="27">
        <f>Rangliste!C156</f>
        <v>0</v>
      </c>
      <c r="C156" s="27">
        <f>Rangliste!D156</f>
        <v>0</v>
      </c>
      <c r="D156" s="53"/>
      <c r="E156" s="54"/>
      <c r="F156" s="47"/>
      <c r="G156" s="118">
        <f t="shared" si="18"/>
        <v>1</v>
      </c>
      <c r="H156" s="54"/>
      <c r="I156" s="28">
        <f t="shared" si="19"/>
        <v>1</v>
      </c>
      <c r="J156" s="54"/>
      <c r="K156" s="118">
        <f t="shared" si="20"/>
        <v>1</v>
      </c>
      <c r="L156" s="54"/>
      <c r="M156" s="29">
        <f t="shared" si="21"/>
        <v>1</v>
      </c>
      <c r="N156" s="54"/>
      <c r="O156" s="28">
        <f t="shared" si="22"/>
        <v>1</v>
      </c>
      <c r="P156" s="54"/>
      <c r="Q156" s="30">
        <f t="shared" si="23"/>
        <v>1</v>
      </c>
      <c r="R156" s="61"/>
      <c r="S156" s="31">
        <f t="shared" si="24"/>
        <v>1</v>
      </c>
      <c r="T156" s="100">
        <f t="shared" si="25"/>
        <v>1</v>
      </c>
      <c r="U156" s="124">
        <f t="shared" si="26"/>
        <v>0</v>
      </c>
    </row>
    <row r="157" spans="1:21">
      <c r="A157" s="27">
        <v>153</v>
      </c>
      <c r="B157" s="27">
        <f>Rangliste!C157</f>
        <v>0</v>
      </c>
      <c r="C157" s="27">
        <f>Rangliste!D157</f>
        <v>0</v>
      </c>
      <c r="D157" s="53"/>
      <c r="E157" s="54"/>
      <c r="F157" s="47"/>
      <c r="G157" s="118">
        <f t="shared" si="18"/>
        <v>1</v>
      </c>
      <c r="H157" s="54"/>
      <c r="I157" s="28">
        <f t="shared" si="19"/>
        <v>1</v>
      </c>
      <c r="J157" s="54"/>
      <c r="K157" s="118">
        <f t="shared" si="20"/>
        <v>1</v>
      </c>
      <c r="L157" s="54"/>
      <c r="M157" s="29">
        <f t="shared" si="21"/>
        <v>1</v>
      </c>
      <c r="N157" s="54"/>
      <c r="O157" s="28">
        <f t="shared" si="22"/>
        <v>1</v>
      </c>
      <c r="P157" s="54"/>
      <c r="Q157" s="30">
        <f t="shared" si="23"/>
        <v>1</v>
      </c>
      <c r="R157" s="61"/>
      <c r="S157" s="31">
        <f t="shared" si="24"/>
        <v>1</v>
      </c>
      <c r="T157" s="100">
        <f t="shared" si="25"/>
        <v>1</v>
      </c>
      <c r="U157" s="124">
        <f t="shared" si="26"/>
        <v>0</v>
      </c>
    </row>
    <row r="158" spans="1:21">
      <c r="A158" s="27">
        <v>154</v>
      </c>
      <c r="B158" s="27">
        <f>Rangliste!C158</f>
        <v>0</v>
      </c>
      <c r="C158" s="27">
        <f>Rangliste!D158</f>
        <v>0</v>
      </c>
      <c r="D158" s="53"/>
      <c r="E158" s="54"/>
      <c r="F158" s="47"/>
      <c r="G158" s="118">
        <f t="shared" si="18"/>
        <v>1</v>
      </c>
      <c r="H158" s="54"/>
      <c r="I158" s="28">
        <f t="shared" si="19"/>
        <v>1</v>
      </c>
      <c r="J158" s="54"/>
      <c r="K158" s="118">
        <f t="shared" si="20"/>
        <v>1</v>
      </c>
      <c r="L158" s="54"/>
      <c r="M158" s="29">
        <f t="shared" si="21"/>
        <v>1</v>
      </c>
      <c r="N158" s="54"/>
      <c r="O158" s="28">
        <f t="shared" si="22"/>
        <v>1</v>
      </c>
      <c r="P158" s="54"/>
      <c r="Q158" s="30">
        <f t="shared" si="23"/>
        <v>1</v>
      </c>
      <c r="R158" s="61"/>
      <c r="S158" s="31">
        <f t="shared" si="24"/>
        <v>1</v>
      </c>
      <c r="T158" s="100">
        <f t="shared" si="25"/>
        <v>1</v>
      </c>
      <c r="U158" s="124">
        <f t="shared" si="26"/>
        <v>0</v>
      </c>
    </row>
    <row r="159" spans="1:21">
      <c r="A159" s="27">
        <v>155</v>
      </c>
      <c r="B159" s="27">
        <f>Rangliste!C159</f>
        <v>0</v>
      </c>
      <c r="C159" s="27">
        <f>Rangliste!D159</f>
        <v>0</v>
      </c>
      <c r="D159" s="53"/>
      <c r="E159" s="54"/>
      <c r="F159" s="47"/>
      <c r="G159" s="118">
        <f t="shared" si="18"/>
        <v>1</v>
      </c>
      <c r="H159" s="54"/>
      <c r="I159" s="28">
        <f t="shared" si="19"/>
        <v>1</v>
      </c>
      <c r="J159" s="54"/>
      <c r="K159" s="118">
        <f t="shared" si="20"/>
        <v>1</v>
      </c>
      <c r="L159" s="54"/>
      <c r="M159" s="29">
        <f t="shared" si="21"/>
        <v>1</v>
      </c>
      <c r="N159" s="54"/>
      <c r="O159" s="28">
        <f t="shared" si="22"/>
        <v>1</v>
      </c>
      <c r="P159" s="54"/>
      <c r="Q159" s="30">
        <f t="shared" si="23"/>
        <v>1</v>
      </c>
      <c r="R159" s="61"/>
      <c r="S159" s="31">
        <f t="shared" si="24"/>
        <v>1</v>
      </c>
      <c r="T159" s="100">
        <f t="shared" si="25"/>
        <v>1</v>
      </c>
      <c r="U159" s="124">
        <f t="shared" si="26"/>
        <v>0</v>
      </c>
    </row>
    <row r="160" spans="1:21">
      <c r="A160" s="27">
        <v>156</v>
      </c>
      <c r="B160" s="27">
        <f>Rangliste!C160</f>
        <v>0</v>
      </c>
      <c r="C160" s="27">
        <f>Rangliste!D160</f>
        <v>0</v>
      </c>
      <c r="D160" s="53"/>
      <c r="E160" s="54"/>
      <c r="F160" s="47"/>
      <c r="G160" s="118">
        <f t="shared" si="18"/>
        <v>1</v>
      </c>
      <c r="H160" s="54"/>
      <c r="I160" s="28">
        <f t="shared" si="19"/>
        <v>1</v>
      </c>
      <c r="J160" s="54"/>
      <c r="K160" s="118">
        <f t="shared" si="20"/>
        <v>1</v>
      </c>
      <c r="L160" s="54"/>
      <c r="M160" s="29">
        <f t="shared" si="21"/>
        <v>1</v>
      </c>
      <c r="N160" s="54"/>
      <c r="O160" s="28">
        <f t="shared" si="22"/>
        <v>1</v>
      </c>
      <c r="P160" s="54"/>
      <c r="Q160" s="30">
        <f t="shared" si="23"/>
        <v>1</v>
      </c>
      <c r="R160" s="61"/>
      <c r="S160" s="31">
        <f t="shared" si="24"/>
        <v>1</v>
      </c>
      <c r="T160" s="100">
        <f t="shared" si="25"/>
        <v>1</v>
      </c>
      <c r="U160" s="124">
        <f t="shared" si="26"/>
        <v>0</v>
      </c>
    </row>
    <row r="161" spans="1:21">
      <c r="A161" s="27">
        <v>157</v>
      </c>
      <c r="B161" s="27">
        <f>Rangliste!C161</f>
        <v>0</v>
      </c>
      <c r="C161" s="27">
        <f>Rangliste!D161</f>
        <v>0</v>
      </c>
      <c r="D161" s="53"/>
      <c r="E161" s="54"/>
      <c r="F161" s="47"/>
      <c r="G161" s="118">
        <f t="shared" si="18"/>
        <v>1</v>
      </c>
      <c r="H161" s="54"/>
      <c r="I161" s="28">
        <f t="shared" si="19"/>
        <v>1</v>
      </c>
      <c r="J161" s="54"/>
      <c r="K161" s="118">
        <f t="shared" si="20"/>
        <v>1</v>
      </c>
      <c r="L161" s="54"/>
      <c r="M161" s="29">
        <f t="shared" si="21"/>
        <v>1</v>
      </c>
      <c r="N161" s="54"/>
      <c r="O161" s="28">
        <f t="shared" si="22"/>
        <v>1</v>
      </c>
      <c r="P161" s="54"/>
      <c r="Q161" s="30">
        <f t="shared" si="23"/>
        <v>1</v>
      </c>
      <c r="R161" s="61"/>
      <c r="S161" s="31">
        <f t="shared" si="24"/>
        <v>1</v>
      </c>
      <c r="T161" s="100">
        <f t="shared" si="25"/>
        <v>1</v>
      </c>
      <c r="U161" s="124">
        <f t="shared" si="26"/>
        <v>0</v>
      </c>
    </row>
    <row r="162" spans="1:21">
      <c r="A162" s="27">
        <v>158</v>
      </c>
      <c r="B162" s="27">
        <f>Rangliste!C162</f>
        <v>0</v>
      </c>
      <c r="C162" s="27">
        <f>Rangliste!D162</f>
        <v>0</v>
      </c>
      <c r="D162" s="53"/>
      <c r="E162" s="54"/>
      <c r="F162" s="47"/>
      <c r="G162" s="118">
        <f t="shared" si="18"/>
        <v>1</v>
      </c>
      <c r="H162" s="54"/>
      <c r="I162" s="28">
        <f t="shared" si="19"/>
        <v>1</v>
      </c>
      <c r="J162" s="54"/>
      <c r="K162" s="118">
        <f t="shared" si="20"/>
        <v>1</v>
      </c>
      <c r="L162" s="54"/>
      <c r="M162" s="29">
        <f t="shared" si="21"/>
        <v>1</v>
      </c>
      <c r="N162" s="54"/>
      <c r="O162" s="28">
        <f t="shared" si="22"/>
        <v>1</v>
      </c>
      <c r="P162" s="54"/>
      <c r="Q162" s="30">
        <f t="shared" si="23"/>
        <v>1</v>
      </c>
      <c r="R162" s="61"/>
      <c r="S162" s="31">
        <f t="shared" si="24"/>
        <v>1</v>
      </c>
      <c r="T162" s="100">
        <f t="shared" si="25"/>
        <v>1</v>
      </c>
      <c r="U162" s="124">
        <f t="shared" si="26"/>
        <v>0</v>
      </c>
    </row>
    <row r="163" spans="1:21">
      <c r="A163" s="27">
        <v>159</v>
      </c>
      <c r="B163" s="27">
        <f>Rangliste!C163</f>
        <v>0</v>
      </c>
      <c r="C163" s="27">
        <f>Rangliste!D163</f>
        <v>0</v>
      </c>
      <c r="D163" s="53"/>
      <c r="E163" s="54"/>
      <c r="F163" s="47"/>
      <c r="G163" s="118">
        <f t="shared" si="18"/>
        <v>1</v>
      </c>
      <c r="H163" s="54"/>
      <c r="I163" s="28">
        <f t="shared" si="19"/>
        <v>1</v>
      </c>
      <c r="J163" s="54"/>
      <c r="K163" s="118">
        <f t="shared" si="20"/>
        <v>1</v>
      </c>
      <c r="L163" s="54"/>
      <c r="M163" s="29">
        <f t="shared" si="21"/>
        <v>1</v>
      </c>
      <c r="N163" s="54"/>
      <c r="O163" s="28">
        <f t="shared" si="22"/>
        <v>1</v>
      </c>
      <c r="P163" s="54"/>
      <c r="Q163" s="30">
        <f t="shared" si="23"/>
        <v>1</v>
      </c>
      <c r="R163" s="61"/>
      <c r="S163" s="31">
        <f t="shared" si="24"/>
        <v>1</v>
      </c>
      <c r="T163" s="100">
        <f t="shared" si="25"/>
        <v>1</v>
      </c>
      <c r="U163" s="124">
        <f t="shared" si="26"/>
        <v>0</v>
      </c>
    </row>
    <row r="164" spans="1:21">
      <c r="A164" s="27">
        <v>160</v>
      </c>
      <c r="B164" s="27">
        <f>Rangliste!C164</f>
        <v>0</v>
      </c>
      <c r="C164" s="27">
        <f>Rangliste!D164</f>
        <v>0</v>
      </c>
      <c r="D164" s="53"/>
      <c r="E164" s="54"/>
      <c r="F164" s="47"/>
      <c r="G164" s="118">
        <f t="shared" si="18"/>
        <v>1</v>
      </c>
      <c r="H164" s="54"/>
      <c r="I164" s="28">
        <f t="shared" si="19"/>
        <v>1</v>
      </c>
      <c r="J164" s="54"/>
      <c r="K164" s="118">
        <f t="shared" si="20"/>
        <v>1</v>
      </c>
      <c r="L164" s="54"/>
      <c r="M164" s="29">
        <f t="shared" si="21"/>
        <v>1</v>
      </c>
      <c r="N164" s="54"/>
      <c r="O164" s="28">
        <f t="shared" si="22"/>
        <v>1</v>
      </c>
      <c r="P164" s="54"/>
      <c r="Q164" s="30">
        <f t="shared" si="23"/>
        <v>1</v>
      </c>
      <c r="R164" s="61"/>
      <c r="S164" s="31">
        <f t="shared" si="24"/>
        <v>1</v>
      </c>
      <c r="T164" s="100">
        <f t="shared" si="25"/>
        <v>1</v>
      </c>
      <c r="U164" s="124">
        <f t="shared" si="26"/>
        <v>0</v>
      </c>
    </row>
    <row r="165" spans="1:21">
      <c r="A165" s="27">
        <v>161</v>
      </c>
      <c r="B165" s="27">
        <f>Rangliste!C165</f>
        <v>0</v>
      </c>
      <c r="C165" s="27">
        <f>Rangliste!D165</f>
        <v>0</v>
      </c>
      <c r="D165" s="53"/>
      <c r="E165" s="54"/>
      <c r="F165" s="47"/>
      <c r="G165" s="118">
        <f t="shared" si="18"/>
        <v>1</v>
      </c>
      <c r="H165" s="54"/>
      <c r="I165" s="28">
        <f t="shared" si="19"/>
        <v>1</v>
      </c>
      <c r="J165" s="54"/>
      <c r="K165" s="118">
        <f t="shared" si="20"/>
        <v>1</v>
      </c>
      <c r="L165" s="54"/>
      <c r="M165" s="29">
        <f t="shared" si="21"/>
        <v>1</v>
      </c>
      <c r="N165" s="54"/>
      <c r="O165" s="28">
        <f t="shared" si="22"/>
        <v>1</v>
      </c>
      <c r="P165" s="54"/>
      <c r="Q165" s="30">
        <f t="shared" si="23"/>
        <v>1</v>
      </c>
      <c r="R165" s="61"/>
      <c r="S165" s="31">
        <f t="shared" si="24"/>
        <v>1</v>
      </c>
      <c r="T165" s="100">
        <f t="shared" si="25"/>
        <v>1</v>
      </c>
      <c r="U165" s="124">
        <f t="shared" si="26"/>
        <v>0</v>
      </c>
    </row>
    <row r="166" spans="1:21">
      <c r="A166" s="27">
        <v>162</v>
      </c>
      <c r="B166" s="27">
        <f>Rangliste!C166</f>
        <v>0</v>
      </c>
      <c r="C166" s="27">
        <f>Rangliste!D166</f>
        <v>0</v>
      </c>
      <c r="D166" s="53"/>
      <c r="E166" s="54"/>
      <c r="F166" s="47"/>
      <c r="G166" s="118">
        <f t="shared" si="18"/>
        <v>1</v>
      </c>
      <c r="H166" s="54"/>
      <c r="I166" s="28">
        <f t="shared" si="19"/>
        <v>1</v>
      </c>
      <c r="J166" s="54"/>
      <c r="K166" s="118">
        <f t="shared" si="20"/>
        <v>1</v>
      </c>
      <c r="L166" s="54"/>
      <c r="M166" s="29">
        <f t="shared" si="21"/>
        <v>1</v>
      </c>
      <c r="N166" s="54"/>
      <c r="O166" s="28">
        <f t="shared" si="22"/>
        <v>1</v>
      </c>
      <c r="P166" s="54"/>
      <c r="Q166" s="30">
        <f t="shared" si="23"/>
        <v>1</v>
      </c>
      <c r="R166" s="61"/>
      <c r="S166" s="31">
        <f t="shared" si="24"/>
        <v>1</v>
      </c>
      <c r="T166" s="100">
        <f t="shared" si="25"/>
        <v>1</v>
      </c>
      <c r="U166" s="124">
        <f t="shared" si="26"/>
        <v>0</v>
      </c>
    </row>
    <row r="167" spans="1:21">
      <c r="A167" s="27">
        <v>163</v>
      </c>
      <c r="B167" s="27">
        <f>Rangliste!C167</f>
        <v>0</v>
      </c>
      <c r="C167" s="27">
        <f>Rangliste!D167</f>
        <v>0</v>
      </c>
      <c r="D167" s="53"/>
      <c r="E167" s="54"/>
      <c r="F167" s="47"/>
      <c r="G167" s="118">
        <f t="shared" si="18"/>
        <v>1</v>
      </c>
      <c r="H167" s="54"/>
      <c r="I167" s="28">
        <f t="shared" si="19"/>
        <v>1</v>
      </c>
      <c r="J167" s="54"/>
      <c r="K167" s="118">
        <f t="shared" si="20"/>
        <v>1</v>
      </c>
      <c r="L167" s="54"/>
      <c r="M167" s="29">
        <f t="shared" si="21"/>
        <v>1</v>
      </c>
      <c r="N167" s="54"/>
      <c r="O167" s="28">
        <f t="shared" si="22"/>
        <v>1</v>
      </c>
      <c r="P167" s="54"/>
      <c r="Q167" s="30">
        <f t="shared" si="23"/>
        <v>1</v>
      </c>
      <c r="R167" s="61"/>
      <c r="S167" s="31">
        <f t="shared" si="24"/>
        <v>1</v>
      </c>
      <c r="T167" s="100">
        <f t="shared" si="25"/>
        <v>1</v>
      </c>
      <c r="U167" s="124">
        <f t="shared" si="26"/>
        <v>0</v>
      </c>
    </row>
    <row r="168" spans="1:21">
      <c r="A168" s="27">
        <v>164</v>
      </c>
      <c r="B168" s="27">
        <f>Rangliste!C168</f>
        <v>0</v>
      </c>
      <c r="C168" s="27">
        <f>Rangliste!D168</f>
        <v>0</v>
      </c>
      <c r="D168" s="53"/>
      <c r="E168" s="54"/>
      <c r="F168" s="47"/>
      <c r="G168" s="118">
        <f t="shared" si="18"/>
        <v>1</v>
      </c>
      <c r="H168" s="54"/>
      <c r="I168" s="28">
        <f t="shared" si="19"/>
        <v>1</v>
      </c>
      <c r="J168" s="54"/>
      <c r="K168" s="118">
        <f t="shared" si="20"/>
        <v>1</v>
      </c>
      <c r="L168" s="54"/>
      <c r="M168" s="29">
        <f t="shared" si="21"/>
        <v>1</v>
      </c>
      <c r="N168" s="54"/>
      <c r="O168" s="28">
        <f t="shared" si="22"/>
        <v>1</v>
      </c>
      <c r="P168" s="54"/>
      <c r="Q168" s="30">
        <f t="shared" si="23"/>
        <v>1</v>
      </c>
      <c r="R168" s="61"/>
      <c r="S168" s="31">
        <f t="shared" si="24"/>
        <v>1</v>
      </c>
      <c r="T168" s="100">
        <f t="shared" si="25"/>
        <v>1</v>
      </c>
      <c r="U168" s="124">
        <f t="shared" si="26"/>
        <v>0</v>
      </c>
    </row>
    <row r="169" spans="1:21">
      <c r="A169" s="27">
        <v>165</v>
      </c>
      <c r="B169" s="27">
        <f>Rangliste!C169</f>
        <v>0</v>
      </c>
      <c r="C169" s="27">
        <f>Rangliste!D169</f>
        <v>0</v>
      </c>
      <c r="D169" s="53"/>
      <c r="E169" s="54"/>
      <c r="F169" s="47"/>
      <c r="G169" s="118">
        <f t="shared" si="18"/>
        <v>1</v>
      </c>
      <c r="H169" s="54"/>
      <c r="I169" s="28">
        <f t="shared" si="19"/>
        <v>1</v>
      </c>
      <c r="J169" s="54"/>
      <c r="K169" s="118">
        <f t="shared" si="20"/>
        <v>1</v>
      </c>
      <c r="L169" s="54"/>
      <c r="M169" s="29">
        <f t="shared" si="21"/>
        <v>1</v>
      </c>
      <c r="N169" s="54"/>
      <c r="O169" s="28">
        <f t="shared" si="22"/>
        <v>1</v>
      </c>
      <c r="P169" s="54"/>
      <c r="Q169" s="30">
        <f t="shared" si="23"/>
        <v>1</v>
      </c>
      <c r="R169" s="61"/>
      <c r="S169" s="31">
        <f t="shared" si="24"/>
        <v>1</v>
      </c>
      <c r="T169" s="100">
        <f t="shared" si="25"/>
        <v>1</v>
      </c>
      <c r="U169" s="124">
        <f t="shared" si="26"/>
        <v>0</v>
      </c>
    </row>
    <row r="170" spans="1:21">
      <c r="A170" s="27">
        <v>166</v>
      </c>
      <c r="B170" s="27">
        <f>Rangliste!C170</f>
        <v>0</v>
      </c>
      <c r="C170" s="27">
        <f>Rangliste!D170</f>
        <v>0</v>
      </c>
      <c r="D170" s="53"/>
      <c r="E170" s="54"/>
      <c r="F170" s="47"/>
      <c r="G170" s="118">
        <f t="shared" si="18"/>
        <v>1</v>
      </c>
      <c r="H170" s="54"/>
      <c r="I170" s="28">
        <f t="shared" si="19"/>
        <v>1</v>
      </c>
      <c r="J170" s="54"/>
      <c r="K170" s="118">
        <f t="shared" si="20"/>
        <v>1</v>
      </c>
      <c r="L170" s="54"/>
      <c r="M170" s="29">
        <f t="shared" si="21"/>
        <v>1</v>
      </c>
      <c r="N170" s="54"/>
      <c r="O170" s="28">
        <f t="shared" si="22"/>
        <v>1</v>
      </c>
      <c r="P170" s="54"/>
      <c r="Q170" s="30">
        <f t="shared" si="23"/>
        <v>1</v>
      </c>
      <c r="R170" s="61"/>
      <c r="S170" s="31">
        <f t="shared" si="24"/>
        <v>1</v>
      </c>
      <c r="T170" s="100">
        <f t="shared" si="25"/>
        <v>1</v>
      </c>
      <c r="U170" s="124">
        <f t="shared" si="26"/>
        <v>0</v>
      </c>
    </row>
    <row r="171" spans="1:21">
      <c r="A171" s="27">
        <v>167</v>
      </c>
      <c r="B171" s="27">
        <f>Rangliste!C171</f>
        <v>0</v>
      </c>
      <c r="C171" s="27">
        <f>Rangliste!D171</f>
        <v>0</v>
      </c>
      <c r="D171" s="53"/>
      <c r="E171" s="54"/>
      <c r="F171" s="47"/>
      <c r="G171" s="118">
        <f t="shared" si="18"/>
        <v>1</v>
      </c>
      <c r="H171" s="54"/>
      <c r="I171" s="28">
        <f t="shared" si="19"/>
        <v>1</v>
      </c>
      <c r="J171" s="54"/>
      <c r="K171" s="118">
        <f t="shared" si="20"/>
        <v>1</v>
      </c>
      <c r="L171" s="54"/>
      <c r="M171" s="29">
        <f t="shared" si="21"/>
        <v>1</v>
      </c>
      <c r="N171" s="147"/>
      <c r="O171" s="28">
        <f t="shared" si="22"/>
        <v>1</v>
      </c>
      <c r="P171" s="54"/>
      <c r="Q171" s="30">
        <f t="shared" si="23"/>
        <v>1</v>
      </c>
      <c r="R171" s="61"/>
      <c r="S171" s="31">
        <f t="shared" si="24"/>
        <v>1</v>
      </c>
      <c r="T171" s="100">
        <f t="shared" si="25"/>
        <v>1</v>
      </c>
      <c r="U171" s="124">
        <f t="shared" si="26"/>
        <v>0</v>
      </c>
    </row>
  </sheetData>
  <sheetProtection sheet="1" selectLockedCells="1"/>
  <mergeCells count="6">
    <mergeCell ref="D1:T1"/>
    <mergeCell ref="L2:M2"/>
    <mergeCell ref="N2:O2"/>
    <mergeCell ref="P2:Q2"/>
    <mergeCell ref="R2:S2"/>
    <mergeCell ref="F2:K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5" sqref="D5"/>
    </sheetView>
  </sheetViews>
  <sheetFormatPr baseColWidth="10" defaultRowHeight="12.75"/>
  <cols>
    <col min="1" max="1" width="9.85546875" customWidth="1"/>
    <col min="4" max="4" width="34.5703125" customWidth="1"/>
    <col min="5" max="5" width="9.7109375" customWidth="1"/>
  </cols>
  <sheetData>
    <row r="1" spans="1:5" ht="73.5" customHeight="1">
      <c r="B1" s="232" t="s">
        <v>66</v>
      </c>
      <c r="C1" s="232"/>
      <c r="D1" s="233"/>
      <c r="E1" s="233"/>
    </row>
    <row r="2" spans="1:5">
      <c r="A2" s="20" t="s">
        <v>39</v>
      </c>
      <c r="B2" s="20" t="s">
        <v>3</v>
      </c>
      <c r="C2" s="20" t="s">
        <v>2</v>
      </c>
      <c r="D2" s="20" t="s">
        <v>64</v>
      </c>
      <c r="E2" s="36" t="s">
        <v>32</v>
      </c>
    </row>
    <row r="3" spans="1:5">
      <c r="A3" s="105" t="s">
        <v>76</v>
      </c>
      <c r="B3" s="105" t="str">
        <f>Rangliste!C4</f>
        <v>Muster</v>
      </c>
      <c r="C3" s="105" t="str">
        <f>Rangliste!D4</f>
        <v>Tanja</v>
      </c>
      <c r="D3" s="106">
        <v>3</v>
      </c>
      <c r="E3" s="108">
        <f>IF(D3=1,2,IF(D3=2,3,IF(D3=3,4,1)))</f>
        <v>4</v>
      </c>
    </row>
    <row r="4" spans="1:5">
      <c r="A4" s="34">
        <v>1</v>
      </c>
      <c r="B4" s="34">
        <f>Rangliste!C5</f>
        <v>0</v>
      </c>
      <c r="C4" s="34">
        <f>Rangliste!D5</f>
        <v>0</v>
      </c>
      <c r="D4" s="63"/>
      <c r="E4" s="69">
        <f>IF(D4=1,2,IF(D4=2,3,IF(D4=3,4,1)))</f>
        <v>1</v>
      </c>
    </row>
    <row r="5" spans="1:5">
      <c r="A5" s="34">
        <v>2</v>
      </c>
      <c r="B5" s="34">
        <f>Rangliste!C6</f>
        <v>0</v>
      </c>
      <c r="C5" s="34">
        <f>Rangliste!D6</f>
        <v>0</v>
      </c>
      <c r="D5" s="63"/>
      <c r="E5" s="69">
        <f t="shared" ref="E5:E68" si="0">IF(D5=1,2,IF(D5=2,3,IF(D5=3,4,1)))</f>
        <v>1</v>
      </c>
    </row>
    <row r="6" spans="1:5">
      <c r="A6" s="34">
        <v>3</v>
      </c>
      <c r="B6" s="34">
        <f>Rangliste!C7</f>
        <v>0</v>
      </c>
      <c r="C6" s="34">
        <f>Rangliste!D7</f>
        <v>0</v>
      </c>
      <c r="D6" s="63"/>
      <c r="E6" s="69">
        <f t="shared" si="0"/>
        <v>1</v>
      </c>
    </row>
    <row r="7" spans="1:5">
      <c r="A7" s="34">
        <v>4</v>
      </c>
      <c r="B7" s="34">
        <f>Rangliste!C8</f>
        <v>0</v>
      </c>
      <c r="C7" s="34">
        <f>Rangliste!D8</f>
        <v>0</v>
      </c>
      <c r="D7" s="63"/>
      <c r="E7" s="69">
        <f t="shared" si="0"/>
        <v>1</v>
      </c>
    </row>
    <row r="8" spans="1:5">
      <c r="A8" s="34">
        <v>5</v>
      </c>
      <c r="B8" s="34">
        <f>Rangliste!C9</f>
        <v>0</v>
      </c>
      <c r="C8" s="34">
        <f>Rangliste!D9</f>
        <v>0</v>
      </c>
      <c r="D8" s="63"/>
      <c r="E8" s="69">
        <f t="shared" si="0"/>
        <v>1</v>
      </c>
    </row>
    <row r="9" spans="1:5">
      <c r="A9" s="34">
        <v>6</v>
      </c>
      <c r="B9" s="34">
        <f>Rangliste!C10</f>
        <v>0</v>
      </c>
      <c r="C9" s="34">
        <f>Rangliste!D10</f>
        <v>0</v>
      </c>
      <c r="D9" s="63"/>
      <c r="E9" s="69">
        <f t="shared" si="0"/>
        <v>1</v>
      </c>
    </row>
    <row r="10" spans="1:5">
      <c r="A10" s="34">
        <v>7</v>
      </c>
      <c r="B10" s="34">
        <f>Rangliste!C11</f>
        <v>0</v>
      </c>
      <c r="C10" s="34">
        <f>Rangliste!D11</f>
        <v>0</v>
      </c>
      <c r="D10" s="63"/>
      <c r="E10" s="69">
        <f t="shared" si="0"/>
        <v>1</v>
      </c>
    </row>
    <row r="11" spans="1:5">
      <c r="A11" s="34">
        <v>8</v>
      </c>
      <c r="B11" s="34">
        <f>Rangliste!C12</f>
        <v>0</v>
      </c>
      <c r="C11" s="34">
        <f>Rangliste!D12</f>
        <v>0</v>
      </c>
      <c r="D11" s="63"/>
      <c r="E11" s="69">
        <f t="shared" si="0"/>
        <v>1</v>
      </c>
    </row>
    <row r="12" spans="1:5">
      <c r="A12" s="34">
        <v>9</v>
      </c>
      <c r="B12" s="34">
        <f>Rangliste!C13</f>
        <v>0</v>
      </c>
      <c r="C12" s="34">
        <f>Rangliste!D13</f>
        <v>0</v>
      </c>
      <c r="D12" s="63"/>
      <c r="E12" s="69">
        <f t="shared" si="0"/>
        <v>1</v>
      </c>
    </row>
    <row r="13" spans="1:5">
      <c r="A13" s="34">
        <v>10</v>
      </c>
      <c r="B13" s="34">
        <f>Rangliste!C14</f>
        <v>0</v>
      </c>
      <c r="C13" s="34">
        <f>Rangliste!D14</f>
        <v>0</v>
      </c>
      <c r="D13" s="63"/>
      <c r="E13" s="69">
        <f t="shared" si="0"/>
        <v>1</v>
      </c>
    </row>
    <row r="14" spans="1:5">
      <c r="A14" s="34">
        <v>11</v>
      </c>
      <c r="B14" s="34">
        <f>Rangliste!C15</f>
        <v>0</v>
      </c>
      <c r="C14" s="34">
        <f>Rangliste!D15</f>
        <v>0</v>
      </c>
      <c r="D14" s="63"/>
      <c r="E14" s="69">
        <f t="shared" si="0"/>
        <v>1</v>
      </c>
    </row>
    <row r="15" spans="1:5">
      <c r="A15" s="34">
        <v>12</v>
      </c>
      <c r="B15" s="34">
        <f>Rangliste!C16</f>
        <v>0</v>
      </c>
      <c r="C15" s="34">
        <f>Rangliste!D16</f>
        <v>0</v>
      </c>
      <c r="D15" s="63"/>
      <c r="E15" s="69">
        <f t="shared" si="0"/>
        <v>1</v>
      </c>
    </row>
    <row r="16" spans="1:5">
      <c r="A16" s="34">
        <v>13</v>
      </c>
      <c r="B16" s="34">
        <f>Rangliste!C17</f>
        <v>0</v>
      </c>
      <c r="C16" s="34">
        <f>Rangliste!D17</f>
        <v>0</v>
      </c>
      <c r="D16" s="63"/>
      <c r="E16" s="69">
        <f t="shared" si="0"/>
        <v>1</v>
      </c>
    </row>
    <row r="17" spans="1:5">
      <c r="A17" s="34">
        <v>14</v>
      </c>
      <c r="B17" s="34">
        <f>Rangliste!C18</f>
        <v>0</v>
      </c>
      <c r="C17" s="34">
        <f>Rangliste!D18</f>
        <v>0</v>
      </c>
      <c r="D17" s="63"/>
      <c r="E17" s="69">
        <f t="shared" si="0"/>
        <v>1</v>
      </c>
    </row>
    <row r="18" spans="1:5">
      <c r="A18" s="34">
        <v>15</v>
      </c>
      <c r="B18" s="34">
        <f>Rangliste!C19</f>
        <v>0</v>
      </c>
      <c r="C18" s="34">
        <f>Rangliste!D19</f>
        <v>0</v>
      </c>
      <c r="D18" s="63"/>
      <c r="E18" s="69">
        <f t="shared" si="0"/>
        <v>1</v>
      </c>
    </row>
    <row r="19" spans="1:5">
      <c r="A19" s="34">
        <v>16</v>
      </c>
      <c r="B19" s="34">
        <f>Rangliste!C20</f>
        <v>0</v>
      </c>
      <c r="C19" s="34">
        <f>Rangliste!D20</f>
        <v>0</v>
      </c>
      <c r="D19" s="63"/>
      <c r="E19" s="69">
        <f t="shared" si="0"/>
        <v>1</v>
      </c>
    </row>
    <row r="20" spans="1:5">
      <c r="A20" s="34">
        <v>17</v>
      </c>
      <c r="B20" s="34">
        <f>Rangliste!C21</f>
        <v>0</v>
      </c>
      <c r="C20" s="34">
        <f>Rangliste!D21</f>
        <v>0</v>
      </c>
      <c r="D20" s="63"/>
      <c r="E20" s="69">
        <f t="shared" si="0"/>
        <v>1</v>
      </c>
    </row>
    <row r="21" spans="1:5">
      <c r="A21" s="34">
        <v>18</v>
      </c>
      <c r="B21" s="34">
        <f>Rangliste!C22</f>
        <v>0</v>
      </c>
      <c r="C21" s="34">
        <f>Rangliste!D22</f>
        <v>0</v>
      </c>
      <c r="D21" s="63"/>
      <c r="E21" s="69">
        <f t="shared" si="0"/>
        <v>1</v>
      </c>
    </row>
    <row r="22" spans="1:5">
      <c r="A22" s="34">
        <v>19</v>
      </c>
      <c r="B22" s="34">
        <f>Rangliste!C23</f>
        <v>0</v>
      </c>
      <c r="C22" s="34">
        <f>Rangliste!D23</f>
        <v>0</v>
      </c>
      <c r="D22" s="63"/>
      <c r="E22" s="69">
        <f t="shared" si="0"/>
        <v>1</v>
      </c>
    </row>
    <row r="23" spans="1:5">
      <c r="A23" s="34">
        <v>20</v>
      </c>
      <c r="B23" s="34">
        <f>Rangliste!C24</f>
        <v>0</v>
      </c>
      <c r="C23" s="34">
        <f>Rangliste!D24</f>
        <v>0</v>
      </c>
      <c r="D23" s="63"/>
      <c r="E23" s="69">
        <f t="shared" si="0"/>
        <v>1</v>
      </c>
    </row>
    <row r="24" spans="1:5">
      <c r="A24" s="34">
        <v>21</v>
      </c>
      <c r="B24" s="34">
        <f>Rangliste!C25</f>
        <v>0</v>
      </c>
      <c r="C24" s="34">
        <f>Rangliste!D25</f>
        <v>0</v>
      </c>
      <c r="D24" s="63"/>
      <c r="E24" s="69">
        <f t="shared" si="0"/>
        <v>1</v>
      </c>
    </row>
    <row r="25" spans="1:5">
      <c r="A25" s="34">
        <v>22</v>
      </c>
      <c r="B25" s="34">
        <f>Rangliste!C26</f>
        <v>0</v>
      </c>
      <c r="C25" s="34">
        <f>Rangliste!D26</f>
        <v>0</v>
      </c>
      <c r="D25" s="63"/>
      <c r="E25" s="69">
        <f t="shared" si="0"/>
        <v>1</v>
      </c>
    </row>
    <row r="26" spans="1:5">
      <c r="A26" s="34">
        <v>23</v>
      </c>
      <c r="B26" s="34">
        <f>Rangliste!C27</f>
        <v>0</v>
      </c>
      <c r="C26" s="34">
        <f>Rangliste!D27</f>
        <v>0</v>
      </c>
      <c r="D26" s="63"/>
      <c r="E26" s="69">
        <f t="shared" si="0"/>
        <v>1</v>
      </c>
    </row>
    <row r="27" spans="1:5">
      <c r="A27" s="34">
        <v>24</v>
      </c>
      <c r="B27" s="34">
        <f>Rangliste!C28</f>
        <v>0</v>
      </c>
      <c r="C27" s="34">
        <f>Rangliste!D28</f>
        <v>0</v>
      </c>
      <c r="D27" s="63"/>
      <c r="E27" s="69">
        <f t="shared" si="0"/>
        <v>1</v>
      </c>
    </row>
    <row r="28" spans="1:5">
      <c r="A28" s="34">
        <v>25</v>
      </c>
      <c r="B28" s="34">
        <f>Rangliste!C29</f>
        <v>0</v>
      </c>
      <c r="C28" s="34">
        <f>Rangliste!D29</f>
        <v>0</v>
      </c>
      <c r="D28" s="63"/>
      <c r="E28" s="69">
        <f t="shared" si="0"/>
        <v>1</v>
      </c>
    </row>
    <row r="29" spans="1:5">
      <c r="A29" s="34">
        <v>26</v>
      </c>
      <c r="B29" s="34">
        <f>Rangliste!C30</f>
        <v>0</v>
      </c>
      <c r="C29" s="34">
        <f>Rangliste!D30</f>
        <v>0</v>
      </c>
      <c r="D29" s="63"/>
      <c r="E29" s="69">
        <f t="shared" si="0"/>
        <v>1</v>
      </c>
    </row>
    <row r="30" spans="1:5">
      <c r="A30" s="34">
        <v>27</v>
      </c>
      <c r="B30" s="34">
        <f>Rangliste!C31</f>
        <v>0</v>
      </c>
      <c r="C30" s="34">
        <f>Rangliste!D31</f>
        <v>0</v>
      </c>
      <c r="D30" s="63"/>
      <c r="E30" s="69">
        <f t="shared" si="0"/>
        <v>1</v>
      </c>
    </row>
    <row r="31" spans="1:5">
      <c r="A31" s="34">
        <v>28</v>
      </c>
      <c r="B31" s="34">
        <f>Rangliste!C32</f>
        <v>0</v>
      </c>
      <c r="C31" s="34">
        <f>Rangliste!D32</f>
        <v>0</v>
      </c>
      <c r="D31" s="63"/>
      <c r="E31" s="69">
        <f t="shared" si="0"/>
        <v>1</v>
      </c>
    </row>
    <row r="32" spans="1:5">
      <c r="A32" s="34">
        <v>29</v>
      </c>
      <c r="B32" s="34">
        <f>Rangliste!C33</f>
        <v>0</v>
      </c>
      <c r="C32" s="34">
        <f>Rangliste!D33</f>
        <v>0</v>
      </c>
      <c r="D32" s="63"/>
      <c r="E32" s="69">
        <f t="shared" si="0"/>
        <v>1</v>
      </c>
    </row>
    <row r="33" spans="1:5">
      <c r="A33" s="34">
        <v>30</v>
      </c>
      <c r="B33" s="34">
        <f>Rangliste!C34</f>
        <v>0</v>
      </c>
      <c r="C33" s="34">
        <f>Rangliste!D34</f>
        <v>0</v>
      </c>
      <c r="D33" s="63"/>
      <c r="E33" s="69">
        <f t="shared" si="0"/>
        <v>1</v>
      </c>
    </row>
    <row r="34" spans="1:5">
      <c r="A34" s="34">
        <v>31</v>
      </c>
      <c r="B34" s="34">
        <f>Rangliste!C35</f>
        <v>0</v>
      </c>
      <c r="C34" s="34">
        <f>Rangliste!D35</f>
        <v>0</v>
      </c>
      <c r="D34" s="63"/>
      <c r="E34" s="69">
        <f t="shared" si="0"/>
        <v>1</v>
      </c>
    </row>
    <row r="35" spans="1:5">
      <c r="A35" s="34">
        <v>32</v>
      </c>
      <c r="B35" s="34">
        <f>Rangliste!C36</f>
        <v>0</v>
      </c>
      <c r="C35" s="34">
        <f>Rangliste!D36</f>
        <v>0</v>
      </c>
      <c r="D35" s="63"/>
      <c r="E35" s="69">
        <f t="shared" si="0"/>
        <v>1</v>
      </c>
    </row>
    <row r="36" spans="1:5">
      <c r="A36" s="34">
        <v>33</v>
      </c>
      <c r="B36" s="34">
        <f>Rangliste!C37</f>
        <v>0</v>
      </c>
      <c r="C36" s="34">
        <f>Rangliste!D37</f>
        <v>0</v>
      </c>
      <c r="D36" s="63"/>
      <c r="E36" s="69">
        <f t="shared" si="0"/>
        <v>1</v>
      </c>
    </row>
    <row r="37" spans="1:5">
      <c r="A37" s="34">
        <v>34</v>
      </c>
      <c r="B37" s="34">
        <f>Rangliste!C38</f>
        <v>0</v>
      </c>
      <c r="C37" s="34">
        <f>Rangliste!D38</f>
        <v>0</v>
      </c>
      <c r="D37" s="63"/>
      <c r="E37" s="69">
        <f t="shared" si="0"/>
        <v>1</v>
      </c>
    </row>
    <row r="38" spans="1:5">
      <c r="A38" s="34">
        <v>35</v>
      </c>
      <c r="B38" s="34">
        <f>Rangliste!C39</f>
        <v>0</v>
      </c>
      <c r="C38" s="34">
        <f>Rangliste!D39</f>
        <v>0</v>
      </c>
      <c r="D38" s="63"/>
      <c r="E38" s="69">
        <f t="shared" si="0"/>
        <v>1</v>
      </c>
    </row>
    <row r="39" spans="1:5">
      <c r="A39" s="34">
        <v>36</v>
      </c>
      <c r="B39" s="34">
        <f>Rangliste!C40</f>
        <v>0</v>
      </c>
      <c r="C39" s="34">
        <f>Rangliste!D40</f>
        <v>0</v>
      </c>
      <c r="D39" s="63"/>
      <c r="E39" s="69">
        <f t="shared" si="0"/>
        <v>1</v>
      </c>
    </row>
    <row r="40" spans="1:5">
      <c r="A40" s="34">
        <v>37</v>
      </c>
      <c r="B40" s="34">
        <f>Rangliste!C41</f>
        <v>0</v>
      </c>
      <c r="C40" s="34">
        <f>Rangliste!D41</f>
        <v>0</v>
      </c>
      <c r="D40" s="63"/>
      <c r="E40" s="69">
        <f t="shared" si="0"/>
        <v>1</v>
      </c>
    </row>
    <row r="41" spans="1:5">
      <c r="A41" s="34">
        <v>38</v>
      </c>
      <c r="B41" s="34">
        <f>Rangliste!C42</f>
        <v>0</v>
      </c>
      <c r="C41" s="34">
        <f>Rangliste!D42</f>
        <v>0</v>
      </c>
      <c r="D41" s="63"/>
      <c r="E41" s="69">
        <f t="shared" si="0"/>
        <v>1</v>
      </c>
    </row>
    <row r="42" spans="1:5">
      <c r="A42" s="34">
        <v>39</v>
      </c>
      <c r="B42" s="34">
        <f>Rangliste!C43</f>
        <v>0</v>
      </c>
      <c r="C42" s="34">
        <f>Rangliste!D43</f>
        <v>0</v>
      </c>
      <c r="D42" s="63"/>
      <c r="E42" s="69">
        <f t="shared" si="0"/>
        <v>1</v>
      </c>
    </row>
    <row r="43" spans="1:5">
      <c r="A43" s="34">
        <v>40</v>
      </c>
      <c r="B43" s="34">
        <f>Rangliste!C44</f>
        <v>0</v>
      </c>
      <c r="C43" s="34">
        <f>Rangliste!D44</f>
        <v>0</v>
      </c>
      <c r="D43" s="63"/>
      <c r="E43" s="69">
        <f t="shared" si="0"/>
        <v>1</v>
      </c>
    </row>
    <row r="44" spans="1:5">
      <c r="A44" s="34">
        <v>41</v>
      </c>
      <c r="B44" s="34">
        <f>Rangliste!C45</f>
        <v>0</v>
      </c>
      <c r="C44" s="34">
        <f>Rangliste!D45</f>
        <v>0</v>
      </c>
      <c r="D44" s="63"/>
      <c r="E44" s="69">
        <f t="shared" si="0"/>
        <v>1</v>
      </c>
    </row>
    <row r="45" spans="1:5">
      <c r="A45" s="34">
        <v>42</v>
      </c>
      <c r="B45" s="34">
        <f>Rangliste!C46</f>
        <v>0</v>
      </c>
      <c r="C45" s="34">
        <f>Rangliste!D46</f>
        <v>0</v>
      </c>
      <c r="D45" s="63"/>
      <c r="E45" s="69">
        <f t="shared" si="0"/>
        <v>1</v>
      </c>
    </row>
    <row r="46" spans="1:5">
      <c r="A46" s="34">
        <v>43</v>
      </c>
      <c r="B46" s="34">
        <f>Rangliste!C47</f>
        <v>0</v>
      </c>
      <c r="C46" s="34">
        <f>Rangliste!D47</f>
        <v>0</v>
      </c>
      <c r="D46" s="63"/>
      <c r="E46" s="69">
        <f t="shared" si="0"/>
        <v>1</v>
      </c>
    </row>
    <row r="47" spans="1:5">
      <c r="A47" s="34">
        <v>44</v>
      </c>
      <c r="B47" s="34">
        <f>Rangliste!C48</f>
        <v>0</v>
      </c>
      <c r="C47" s="34">
        <f>Rangliste!D48</f>
        <v>0</v>
      </c>
      <c r="D47" s="63"/>
      <c r="E47" s="69">
        <f t="shared" si="0"/>
        <v>1</v>
      </c>
    </row>
    <row r="48" spans="1:5">
      <c r="A48" s="34">
        <v>45</v>
      </c>
      <c r="B48" s="34">
        <f>Rangliste!C49</f>
        <v>0</v>
      </c>
      <c r="C48" s="34">
        <f>Rangliste!D49</f>
        <v>0</v>
      </c>
      <c r="D48" s="63"/>
      <c r="E48" s="69">
        <f t="shared" si="0"/>
        <v>1</v>
      </c>
    </row>
    <row r="49" spans="1:5">
      <c r="A49" s="34">
        <v>46</v>
      </c>
      <c r="B49" s="34">
        <f>Rangliste!C50</f>
        <v>0</v>
      </c>
      <c r="C49" s="34">
        <f>Rangliste!D50</f>
        <v>0</v>
      </c>
      <c r="D49" s="63"/>
      <c r="E49" s="69">
        <f t="shared" si="0"/>
        <v>1</v>
      </c>
    </row>
    <row r="50" spans="1:5">
      <c r="A50" s="34">
        <v>47</v>
      </c>
      <c r="B50" s="34">
        <f>Rangliste!C51</f>
        <v>0</v>
      </c>
      <c r="C50" s="34">
        <f>Rangliste!D51</f>
        <v>0</v>
      </c>
      <c r="D50" s="63"/>
      <c r="E50" s="69">
        <f t="shared" si="0"/>
        <v>1</v>
      </c>
    </row>
    <row r="51" spans="1:5">
      <c r="A51" s="34">
        <v>48</v>
      </c>
      <c r="B51" s="34">
        <f>Rangliste!C52</f>
        <v>0</v>
      </c>
      <c r="C51" s="34">
        <f>Rangliste!D52</f>
        <v>0</v>
      </c>
      <c r="D51" s="63"/>
      <c r="E51" s="69">
        <f t="shared" si="0"/>
        <v>1</v>
      </c>
    </row>
    <row r="52" spans="1:5">
      <c r="A52" s="34">
        <v>49</v>
      </c>
      <c r="B52" s="34">
        <f>Rangliste!C53</f>
        <v>0</v>
      </c>
      <c r="C52" s="34">
        <f>Rangliste!D53</f>
        <v>0</v>
      </c>
      <c r="D52" s="63"/>
      <c r="E52" s="69">
        <f t="shared" si="0"/>
        <v>1</v>
      </c>
    </row>
    <row r="53" spans="1:5">
      <c r="A53" s="34">
        <v>50</v>
      </c>
      <c r="B53" s="34">
        <f>Rangliste!C54</f>
        <v>0</v>
      </c>
      <c r="C53" s="34">
        <f>Rangliste!D54</f>
        <v>0</v>
      </c>
      <c r="D53" s="63"/>
      <c r="E53" s="69">
        <f t="shared" si="0"/>
        <v>1</v>
      </c>
    </row>
    <row r="54" spans="1:5">
      <c r="A54" s="34">
        <v>51</v>
      </c>
      <c r="B54" s="34">
        <f>Rangliste!C55</f>
        <v>0</v>
      </c>
      <c r="C54" s="34">
        <f>Rangliste!D55</f>
        <v>0</v>
      </c>
      <c r="D54" s="63"/>
      <c r="E54" s="69">
        <f t="shared" si="0"/>
        <v>1</v>
      </c>
    </row>
    <row r="55" spans="1:5">
      <c r="A55" s="34">
        <v>52</v>
      </c>
      <c r="B55" s="34">
        <f>Rangliste!C56</f>
        <v>0</v>
      </c>
      <c r="C55" s="34">
        <f>Rangliste!D56</f>
        <v>0</v>
      </c>
      <c r="D55" s="63"/>
      <c r="E55" s="69">
        <f t="shared" si="0"/>
        <v>1</v>
      </c>
    </row>
    <row r="56" spans="1:5">
      <c r="A56" s="34">
        <v>53</v>
      </c>
      <c r="B56" s="34">
        <f>Rangliste!C57</f>
        <v>0</v>
      </c>
      <c r="C56" s="34">
        <f>Rangliste!D57</f>
        <v>0</v>
      </c>
      <c r="D56" s="63"/>
      <c r="E56" s="69">
        <f t="shared" si="0"/>
        <v>1</v>
      </c>
    </row>
    <row r="57" spans="1:5">
      <c r="A57" s="34">
        <v>54</v>
      </c>
      <c r="B57" s="34">
        <f>Rangliste!C58</f>
        <v>0</v>
      </c>
      <c r="C57" s="34">
        <f>Rangliste!D58</f>
        <v>0</v>
      </c>
      <c r="D57" s="63"/>
      <c r="E57" s="69">
        <f t="shared" si="0"/>
        <v>1</v>
      </c>
    </row>
    <row r="58" spans="1:5">
      <c r="A58" s="34">
        <v>55</v>
      </c>
      <c r="B58" s="34">
        <f>Rangliste!C59</f>
        <v>0</v>
      </c>
      <c r="C58" s="34">
        <f>Rangliste!D59</f>
        <v>0</v>
      </c>
      <c r="D58" s="63"/>
      <c r="E58" s="69">
        <f t="shared" si="0"/>
        <v>1</v>
      </c>
    </row>
    <row r="59" spans="1:5">
      <c r="A59" s="34">
        <v>56</v>
      </c>
      <c r="B59" s="34">
        <f>Rangliste!C60</f>
        <v>0</v>
      </c>
      <c r="C59" s="34">
        <f>Rangliste!D60</f>
        <v>0</v>
      </c>
      <c r="D59" s="63"/>
      <c r="E59" s="69">
        <f t="shared" si="0"/>
        <v>1</v>
      </c>
    </row>
    <row r="60" spans="1:5">
      <c r="A60" s="34">
        <v>57</v>
      </c>
      <c r="B60" s="34">
        <f>Rangliste!C61</f>
        <v>0</v>
      </c>
      <c r="C60" s="34">
        <f>Rangliste!D61</f>
        <v>0</v>
      </c>
      <c r="D60" s="63"/>
      <c r="E60" s="69">
        <f t="shared" si="0"/>
        <v>1</v>
      </c>
    </row>
    <row r="61" spans="1:5">
      <c r="A61" s="34">
        <v>58</v>
      </c>
      <c r="B61" s="34">
        <f>Rangliste!C62</f>
        <v>0</v>
      </c>
      <c r="C61" s="34">
        <f>Rangliste!D62</f>
        <v>0</v>
      </c>
      <c r="D61" s="63"/>
      <c r="E61" s="69">
        <f t="shared" si="0"/>
        <v>1</v>
      </c>
    </row>
    <row r="62" spans="1:5">
      <c r="A62" s="34">
        <v>59</v>
      </c>
      <c r="B62" s="34">
        <f>Rangliste!C63</f>
        <v>0</v>
      </c>
      <c r="C62" s="34">
        <f>Rangliste!D63</f>
        <v>0</v>
      </c>
      <c r="D62" s="63"/>
      <c r="E62" s="69">
        <f t="shared" si="0"/>
        <v>1</v>
      </c>
    </row>
    <row r="63" spans="1:5">
      <c r="A63" s="34">
        <v>60</v>
      </c>
      <c r="B63" s="34">
        <f>Rangliste!C64</f>
        <v>0</v>
      </c>
      <c r="C63" s="34">
        <f>Rangliste!D64</f>
        <v>0</v>
      </c>
      <c r="D63" s="63"/>
      <c r="E63" s="69">
        <f t="shared" si="0"/>
        <v>1</v>
      </c>
    </row>
    <row r="64" spans="1:5">
      <c r="A64" s="34">
        <v>61</v>
      </c>
      <c r="B64" s="34">
        <f>Rangliste!C65</f>
        <v>0</v>
      </c>
      <c r="C64" s="34">
        <f>Rangliste!D65</f>
        <v>0</v>
      </c>
      <c r="D64" s="63"/>
      <c r="E64" s="69">
        <f t="shared" si="0"/>
        <v>1</v>
      </c>
    </row>
    <row r="65" spans="1:5">
      <c r="A65" s="34">
        <v>62</v>
      </c>
      <c r="B65" s="34">
        <f>Rangliste!C66</f>
        <v>0</v>
      </c>
      <c r="C65" s="34">
        <f>Rangliste!D66</f>
        <v>0</v>
      </c>
      <c r="D65" s="63"/>
      <c r="E65" s="69">
        <f t="shared" si="0"/>
        <v>1</v>
      </c>
    </row>
    <row r="66" spans="1:5">
      <c r="A66" s="34">
        <v>63</v>
      </c>
      <c r="B66" s="34">
        <f>Rangliste!C67</f>
        <v>0</v>
      </c>
      <c r="C66" s="34">
        <f>Rangliste!D67</f>
        <v>0</v>
      </c>
      <c r="D66" s="63"/>
      <c r="E66" s="69">
        <f t="shared" si="0"/>
        <v>1</v>
      </c>
    </row>
    <row r="67" spans="1:5">
      <c r="A67" s="34">
        <v>64</v>
      </c>
      <c r="B67" s="34">
        <f>Rangliste!C68</f>
        <v>0</v>
      </c>
      <c r="C67" s="34">
        <f>Rangliste!D68</f>
        <v>0</v>
      </c>
      <c r="D67" s="63"/>
      <c r="E67" s="69">
        <f t="shared" si="0"/>
        <v>1</v>
      </c>
    </row>
    <row r="68" spans="1:5">
      <c r="A68" s="34">
        <v>65</v>
      </c>
      <c r="B68" s="34">
        <f>Rangliste!C69</f>
        <v>0</v>
      </c>
      <c r="C68" s="34">
        <f>Rangliste!D69</f>
        <v>0</v>
      </c>
      <c r="D68" s="63"/>
      <c r="E68" s="69">
        <f t="shared" si="0"/>
        <v>1</v>
      </c>
    </row>
    <row r="69" spans="1:5">
      <c r="A69" s="34">
        <v>66</v>
      </c>
      <c r="B69" s="34">
        <f>Rangliste!C70</f>
        <v>0</v>
      </c>
      <c r="C69" s="34">
        <f>Rangliste!D70</f>
        <v>0</v>
      </c>
      <c r="D69" s="63"/>
      <c r="E69" s="69">
        <f t="shared" ref="E69:E132" si="1">IF(D69=1,2,IF(D69=2,3,IF(D69=3,4,1)))</f>
        <v>1</v>
      </c>
    </row>
    <row r="70" spans="1:5">
      <c r="A70" s="34">
        <v>67</v>
      </c>
      <c r="B70" s="34">
        <f>Rangliste!C71</f>
        <v>0</v>
      </c>
      <c r="C70" s="34">
        <f>Rangliste!D71</f>
        <v>0</v>
      </c>
      <c r="D70" s="63"/>
      <c r="E70" s="69">
        <f t="shared" si="1"/>
        <v>1</v>
      </c>
    </row>
    <row r="71" spans="1:5">
      <c r="A71" s="34">
        <v>68</v>
      </c>
      <c r="B71" s="34">
        <f>Rangliste!C72</f>
        <v>0</v>
      </c>
      <c r="C71" s="34">
        <f>Rangliste!D72</f>
        <v>0</v>
      </c>
      <c r="D71" s="63"/>
      <c r="E71" s="69">
        <f t="shared" si="1"/>
        <v>1</v>
      </c>
    </row>
    <row r="72" spans="1:5">
      <c r="A72" s="34">
        <v>69</v>
      </c>
      <c r="B72" s="34">
        <f>Rangliste!C73</f>
        <v>0</v>
      </c>
      <c r="C72" s="34">
        <f>Rangliste!D73</f>
        <v>0</v>
      </c>
      <c r="D72" s="63"/>
      <c r="E72" s="69">
        <f t="shared" si="1"/>
        <v>1</v>
      </c>
    </row>
    <row r="73" spans="1:5">
      <c r="A73" s="34">
        <v>70</v>
      </c>
      <c r="B73" s="34">
        <f>Rangliste!C74</f>
        <v>0</v>
      </c>
      <c r="C73" s="34">
        <f>Rangliste!D74</f>
        <v>0</v>
      </c>
      <c r="D73" s="63"/>
      <c r="E73" s="69">
        <f t="shared" si="1"/>
        <v>1</v>
      </c>
    </row>
    <row r="74" spans="1:5">
      <c r="A74" s="34">
        <v>71</v>
      </c>
      <c r="B74" s="34">
        <f>Rangliste!C75</f>
        <v>0</v>
      </c>
      <c r="C74" s="34">
        <f>Rangliste!D75</f>
        <v>0</v>
      </c>
      <c r="D74" s="63"/>
      <c r="E74" s="69">
        <f t="shared" si="1"/>
        <v>1</v>
      </c>
    </row>
    <row r="75" spans="1:5">
      <c r="A75" s="34">
        <v>72</v>
      </c>
      <c r="B75" s="34">
        <f>Rangliste!C76</f>
        <v>0</v>
      </c>
      <c r="C75" s="34">
        <f>Rangliste!D76</f>
        <v>0</v>
      </c>
      <c r="D75" s="63"/>
      <c r="E75" s="69">
        <f t="shared" si="1"/>
        <v>1</v>
      </c>
    </row>
    <row r="76" spans="1:5">
      <c r="A76" s="34">
        <v>73</v>
      </c>
      <c r="B76" s="34">
        <f>Rangliste!C77</f>
        <v>0</v>
      </c>
      <c r="C76" s="34">
        <f>Rangliste!D77</f>
        <v>0</v>
      </c>
      <c r="D76" s="63"/>
      <c r="E76" s="69">
        <f t="shared" si="1"/>
        <v>1</v>
      </c>
    </row>
    <row r="77" spans="1:5">
      <c r="A77" s="34">
        <v>74</v>
      </c>
      <c r="B77" s="34">
        <f>Rangliste!C78</f>
        <v>0</v>
      </c>
      <c r="C77" s="34">
        <f>Rangliste!D78</f>
        <v>0</v>
      </c>
      <c r="D77" s="63"/>
      <c r="E77" s="69">
        <f t="shared" si="1"/>
        <v>1</v>
      </c>
    </row>
    <row r="78" spans="1:5">
      <c r="A78" s="34">
        <v>75</v>
      </c>
      <c r="B78" s="34">
        <f>Rangliste!C79</f>
        <v>0</v>
      </c>
      <c r="C78" s="34">
        <f>Rangliste!D79</f>
        <v>0</v>
      </c>
      <c r="D78" s="63"/>
      <c r="E78" s="69">
        <f t="shared" si="1"/>
        <v>1</v>
      </c>
    </row>
    <row r="79" spans="1:5">
      <c r="A79" s="34">
        <v>76</v>
      </c>
      <c r="B79" s="34">
        <f>Rangliste!C80</f>
        <v>0</v>
      </c>
      <c r="C79" s="34">
        <f>Rangliste!D80</f>
        <v>0</v>
      </c>
      <c r="D79" s="63"/>
      <c r="E79" s="69">
        <f t="shared" si="1"/>
        <v>1</v>
      </c>
    </row>
    <row r="80" spans="1:5">
      <c r="A80" s="34">
        <v>77</v>
      </c>
      <c r="B80" s="34">
        <f>Rangliste!C81</f>
        <v>0</v>
      </c>
      <c r="C80" s="34">
        <f>Rangliste!D81</f>
        <v>0</v>
      </c>
      <c r="D80" s="63"/>
      <c r="E80" s="69">
        <f t="shared" si="1"/>
        <v>1</v>
      </c>
    </row>
    <row r="81" spans="1:5">
      <c r="A81" s="34">
        <v>78</v>
      </c>
      <c r="B81" s="34">
        <f>Rangliste!C82</f>
        <v>0</v>
      </c>
      <c r="C81" s="34">
        <f>Rangliste!D82</f>
        <v>0</v>
      </c>
      <c r="D81" s="63"/>
      <c r="E81" s="69">
        <f t="shared" si="1"/>
        <v>1</v>
      </c>
    </row>
    <row r="82" spans="1:5">
      <c r="A82" s="34">
        <v>79</v>
      </c>
      <c r="B82" s="34">
        <f>Rangliste!C83</f>
        <v>0</v>
      </c>
      <c r="C82" s="34">
        <f>Rangliste!D83</f>
        <v>0</v>
      </c>
      <c r="D82" s="63"/>
      <c r="E82" s="69">
        <f t="shared" si="1"/>
        <v>1</v>
      </c>
    </row>
    <row r="83" spans="1:5">
      <c r="A83" s="34">
        <v>80</v>
      </c>
      <c r="B83" s="34">
        <f>Rangliste!C84</f>
        <v>0</v>
      </c>
      <c r="C83" s="34">
        <f>Rangliste!D84</f>
        <v>0</v>
      </c>
      <c r="D83" s="63"/>
      <c r="E83" s="69">
        <f t="shared" si="1"/>
        <v>1</v>
      </c>
    </row>
    <row r="84" spans="1:5">
      <c r="A84" s="34">
        <v>81</v>
      </c>
      <c r="B84" s="34">
        <f>Rangliste!C85</f>
        <v>0</v>
      </c>
      <c r="C84" s="34">
        <f>Rangliste!D85</f>
        <v>0</v>
      </c>
      <c r="D84" s="63"/>
      <c r="E84" s="69">
        <f t="shared" si="1"/>
        <v>1</v>
      </c>
    </row>
    <row r="85" spans="1:5">
      <c r="A85" s="34">
        <v>82</v>
      </c>
      <c r="B85" s="34">
        <f>Rangliste!C86</f>
        <v>0</v>
      </c>
      <c r="C85" s="34">
        <f>Rangliste!D86</f>
        <v>0</v>
      </c>
      <c r="D85" s="63"/>
      <c r="E85" s="69">
        <f t="shared" si="1"/>
        <v>1</v>
      </c>
    </row>
    <row r="86" spans="1:5">
      <c r="A86" s="34">
        <v>83</v>
      </c>
      <c r="B86" s="34">
        <f>Rangliste!C87</f>
        <v>0</v>
      </c>
      <c r="C86" s="34">
        <f>Rangliste!D87</f>
        <v>0</v>
      </c>
      <c r="D86" s="63"/>
      <c r="E86" s="69">
        <f t="shared" si="1"/>
        <v>1</v>
      </c>
    </row>
    <row r="87" spans="1:5">
      <c r="A87" s="34">
        <v>84</v>
      </c>
      <c r="B87" s="34">
        <f>Rangliste!C88</f>
        <v>0</v>
      </c>
      <c r="C87" s="34">
        <f>Rangliste!D88</f>
        <v>0</v>
      </c>
      <c r="D87" s="63"/>
      <c r="E87" s="69">
        <f t="shared" si="1"/>
        <v>1</v>
      </c>
    </row>
    <row r="88" spans="1:5">
      <c r="A88" s="34">
        <v>85</v>
      </c>
      <c r="B88" s="34">
        <f>Rangliste!C89</f>
        <v>0</v>
      </c>
      <c r="C88" s="34">
        <f>Rangliste!D89</f>
        <v>0</v>
      </c>
      <c r="D88" s="63"/>
      <c r="E88" s="69">
        <f t="shared" si="1"/>
        <v>1</v>
      </c>
    </row>
    <row r="89" spans="1:5">
      <c r="A89" s="34">
        <v>86</v>
      </c>
      <c r="B89" s="34">
        <f>Rangliste!C90</f>
        <v>0</v>
      </c>
      <c r="C89" s="34">
        <f>Rangliste!D90</f>
        <v>0</v>
      </c>
      <c r="D89" s="63"/>
      <c r="E89" s="69">
        <f t="shared" si="1"/>
        <v>1</v>
      </c>
    </row>
    <row r="90" spans="1:5">
      <c r="A90" s="34">
        <v>87</v>
      </c>
      <c r="B90" s="34">
        <f>Rangliste!C91</f>
        <v>0</v>
      </c>
      <c r="C90" s="34">
        <f>Rangliste!D91</f>
        <v>0</v>
      </c>
      <c r="D90" s="63"/>
      <c r="E90" s="69">
        <f t="shared" si="1"/>
        <v>1</v>
      </c>
    </row>
    <row r="91" spans="1:5">
      <c r="A91" s="34">
        <v>88</v>
      </c>
      <c r="B91" s="34">
        <f>Rangliste!C92</f>
        <v>0</v>
      </c>
      <c r="C91" s="34">
        <f>Rangliste!D92</f>
        <v>0</v>
      </c>
      <c r="D91" s="63"/>
      <c r="E91" s="69">
        <f t="shared" si="1"/>
        <v>1</v>
      </c>
    </row>
    <row r="92" spans="1:5">
      <c r="A92" s="34">
        <v>89</v>
      </c>
      <c r="B92" s="34">
        <f>Rangliste!C93</f>
        <v>0</v>
      </c>
      <c r="C92" s="34">
        <f>Rangliste!D93</f>
        <v>0</v>
      </c>
      <c r="D92" s="63"/>
      <c r="E92" s="69">
        <f t="shared" si="1"/>
        <v>1</v>
      </c>
    </row>
    <row r="93" spans="1:5">
      <c r="A93" s="34">
        <v>90</v>
      </c>
      <c r="B93" s="34">
        <f>Rangliste!C94</f>
        <v>0</v>
      </c>
      <c r="C93" s="34">
        <f>Rangliste!D94</f>
        <v>0</v>
      </c>
      <c r="D93" s="63"/>
      <c r="E93" s="69">
        <f t="shared" si="1"/>
        <v>1</v>
      </c>
    </row>
    <row r="94" spans="1:5">
      <c r="A94" s="34">
        <v>91</v>
      </c>
      <c r="B94" s="34">
        <f>Rangliste!C95</f>
        <v>0</v>
      </c>
      <c r="C94" s="34">
        <f>Rangliste!D95</f>
        <v>0</v>
      </c>
      <c r="D94" s="63"/>
      <c r="E94" s="69">
        <f t="shared" si="1"/>
        <v>1</v>
      </c>
    </row>
    <row r="95" spans="1:5">
      <c r="A95" s="34">
        <v>92</v>
      </c>
      <c r="B95" s="34">
        <f>Rangliste!C96</f>
        <v>0</v>
      </c>
      <c r="C95" s="34">
        <f>Rangliste!D96</f>
        <v>0</v>
      </c>
      <c r="D95" s="63"/>
      <c r="E95" s="69">
        <f t="shared" si="1"/>
        <v>1</v>
      </c>
    </row>
    <row r="96" spans="1:5">
      <c r="A96" s="34">
        <v>93</v>
      </c>
      <c r="B96" s="34">
        <f>Rangliste!C97</f>
        <v>0</v>
      </c>
      <c r="C96" s="34">
        <f>Rangliste!D97</f>
        <v>0</v>
      </c>
      <c r="D96" s="63"/>
      <c r="E96" s="69">
        <f t="shared" si="1"/>
        <v>1</v>
      </c>
    </row>
    <row r="97" spans="1:5">
      <c r="A97" s="34">
        <v>94</v>
      </c>
      <c r="B97" s="34">
        <f>Rangliste!C98</f>
        <v>0</v>
      </c>
      <c r="C97" s="34">
        <f>Rangliste!D98</f>
        <v>0</v>
      </c>
      <c r="D97" s="63"/>
      <c r="E97" s="69">
        <f t="shared" si="1"/>
        <v>1</v>
      </c>
    </row>
    <row r="98" spans="1:5">
      <c r="A98" s="34">
        <v>95</v>
      </c>
      <c r="B98" s="34">
        <f>Rangliste!C99</f>
        <v>0</v>
      </c>
      <c r="C98" s="34">
        <f>Rangliste!D99</f>
        <v>0</v>
      </c>
      <c r="D98" s="63"/>
      <c r="E98" s="69">
        <f t="shared" si="1"/>
        <v>1</v>
      </c>
    </row>
    <row r="99" spans="1:5">
      <c r="A99" s="34">
        <v>96</v>
      </c>
      <c r="B99" s="34">
        <f>Rangliste!C100</f>
        <v>0</v>
      </c>
      <c r="C99" s="34">
        <f>Rangliste!D100</f>
        <v>0</v>
      </c>
      <c r="D99" s="63"/>
      <c r="E99" s="69">
        <f t="shared" si="1"/>
        <v>1</v>
      </c>
    </row>
    <row r="100" spans="1:5">
      <c r="A100" s="34">
        <v>97</v>
      </c>
      <c r="B100" s="34">
        <f>Rangliste!C101</f>
        <v>0</v>
      </c>
      <c r="C100" s="34">
        <f>Rangliste!D101</f>
        <v>0</v>
      </c>
      <c r="D100" s="63"/>
      <c r="E100" s="69">
        <f t="shared" si="1"/>
        <v>1</v>
      </c>
    </row>
    <row r="101" spans="1:5">
      <c r="A101" s="34">
        <v>98</v>
      </c>
      <c r="B101" s="34">
        <f>Rangliste!C102</f>
        <v>0</v>
      </c>
      <c r="C101" s="34">
        <f>Rangliste!D102</f>
        <v>0</v>
      </c>
      <c r="D101" s="63"/>
      <c r="E101" s="69">
        <f t="shared" si="1"/>
        <v>1</v>
      </c>
    </row>
    <row r="102" spans="1:5">
      <c r="A102" s="34">
        <v>99</v>
      </c>
      <c r="B102" s="34">
        <f>Rangliste!C103</f>
        <v>0</v>
      </c>
      <c r="C102" s="34">
        <f>Rangliste!D103</f>
        <v>0</v>
      </c>
      <c r="D102" s="63"/>
      <c r="E102" s="69">
        <f t="shared" si="1"/>
        <v>1</v>
      </c>
    </row>
    <row r="103" spans="1:5">
      <c r="A103" s="34">
        <v>100</v>
      </c>
      <c r="B103" s="34">
        <f>Rangliste!C104</f>
        <v>0</v>
      </c>
      <c r="C103" s="34">
        <f>Rangliste!D104</f>
        <v>0</v>
      </c>
      <c r="D103" s="63"/>
      <c r="E103" s="69">
        <f t="shared" si="1"/>
        <v>1</v>
      </c>
    </row>
    <row r="104" spans="1:5">
      <c r="A104" s="34">
        <v>101</v>
      </c>
      <c r="B104" s="34">
        <f>Rangliste!C105</f>
        <v>0</v>
      </c>
      <c r="C104" s="34">
        <f>Rangliste!D105</f>
        <v>0</v>
      </c>
      <c r="D104" s="63"/>
      <c r="E104" s="69">
        <f t="shared" si="1"/>
        <v>1</v>
      </c>
    </row>
    <row r="105" spans="1:5">
      <c r="A105" s="34">
        <v>102</v>
      </c>
      <c r="B105" s="34">
        <f>Rangliste!C106</f>
        <v>0</v>
      </c>
      <c r="C105" s="34">
        <f>Rangliste!D106</f>
        <v>0</v>
      </c>
      <c r="D105" s="63"/>
      <c r="E105" s="69">
        <f t="shared" si="1"/>
        <v>1</v>
      </c>
    </row>
    <row r="106" spans="1:5">
      <c r="A106" s="34">
        <v>103</v>
      </c>
      <c r="B106" s="34">
        <f>Rangliste!C107</f>
        <v>0</v>
      </c>
      <c r="C106" s="34">
        <f>Rangliste!D107</f>
        <v>0</v>
      </c>
      <c r="D106" s="63"/>
      <c r="E106" s="69">
        <f t="shared" si="1"/>
        <v>1</v>
      </c>
    </row>
    <row r="107" spans="1:5">
      <c r="A107" s="34">
        <v>104</v>
      </c>
      <c r="B107" s="34">
        <f>Rangliste!C108</f>
        <v>0</v>
      </c>
      <c r="C107" s="34">
        <f>Rangliste!D108</f>
        <v>0</v>
      </c>
      <c r="D107" s="63"/>
      <c r="E107" s="69">
        <f t="shared" si="1"/>
        <v>1</v>
      </c>
    </row>
    <row r="108" spans="1:5">
      <c r="A108" s="34">
        <v>105</v>
      </c>
      <c r="B108" s="34">
        <f>Rangliste!C109</f>
        <v>0</v>
      </c>
      <c r="C108" s="34">
        <f>Rangliste!D109</f>
        <v>0</v>
      </c>
      <c r="D108" s="63"/>
      <c r="E108" s="69">
        <f t="shared" si="1"/>
        <v>1</v>
      </c>
    </row>
    <row r="109" spans="1:5">
      <c r="A109" s="34">
        <v>106</v>
      </c>
      <c r="B109" s="34">
        <f>Rangliste!C110</f>
        <v>0</v>
      </c>
      <c r="C109" s="34">
        <f>Rangliste!D110</f>
        <v>0</v>
      </c>
      <c r="D109" s="63"/>
      <c r="E109" s="69">
        <f t="shared" si="1"/>
        <v>1</v>
      </c>
    </row>
    <row r="110" spans="1:5">
      <c r="A110" s="34">
        <v>107</v>
      </c>
      <c r="B110" s="34">
        <f>Rangliste!C111</f>
        <v>0</v>
      </c>
      <c r="C110" s="34">
        <f>Rangliste!D111</f>
        <v>0</v>
      </c>
      <c r="D110" s="63"/>
      <c r="E110" s="69">
        <f t="shared" si="1"/>
        <v>1</v>
      </c>
    </row>
    <row r="111" spans="1:5">
      <c r="A111" s="34">
        <v>108</v>
      </c>
      <c r="B111" s="34">
        <f>Rangliste!C112</f>
        <v>0</v>
      </c>
      <c r="C111" s="34">
        <f>Rangliste!D112</f>
        <v>0</v>
      </c>
      <c r="D111" s="63"/>
      <c r="E111" s="69">
        <f t="shared" si="1"/>
        <v>1</v>
      </c>
    </row>
    <row r="112" spans="1:5">
      <c r="A112" s="34">
        <v>109</v>
      </c>
      <c r="B112" s="34">
        <f>Rangliste!C113</f>
        <v>0</v>
      </c>
      <c r="C112" s="34">
        <f>Rangliste!D113</f>
        <v>0</v>
      </c>
      <c r="D112" s="63"/>
      <c r="E112" s="69">
        <f t="shared" si="1"/>
        <v>1</v>
      </c>
    </row>
    <row r="113" spans="1:5">
      <c r="A113" s="34">
        <v>110</v>
      </c>
      <c r="B113" s="34">
        <f>Rangliste!C114</f>
        <v>0</v>
      </c>
      <c r="C113" s="34">
        <f>Rangliste!D114</f>
        <v>0</v>
      </c>
      <c r="D113" s="63"/>
      <c r="E113" s="69">
        <f t="shared" si="1"/>
        <v>1</v>
      </c>
    </row>
    <row r="114" spans="1:5">
      <c r="A114" s="34">
        <v>111</v>
      </c>
      <c r="B114" s="34">
        <f>Rangliste!C115</f>
        <v>0</v>
      </c>
      <c r="C114" s="34">
        <f>Rangliste!D115</f>
        <v>0</v>
      </c>
      <c r="D114" s="63"/>
      <c r="E114" s="69">
        <f t="shared" si="1"/>
        <v>1</v>
      </c>
    </row>
    <row r="115" spans="1:5">
      <c r="A115" s="34">
        <v>112</v>
      </c>
      <c r="B115" s="34">
        <f>Rangliste!C116</f>
        <v>0</v>
      </c>
      <c r="C115" s="34">
        <f>Rangliste!D116</f>
        <v>0</v>
      </c>
      <c r="D115" s="63"/>
      <c r="E115" s="69">
        <f t="shared" si="1"/>
        <v>1</v>
      </c>
    </row>
    <row r="116" spans="1:5">
      <c r="A116" s="34">
        <v>113</v>
      </c>
      <c r="B116" s="34">
        <f>Rangliste!C117</f>
        <v>0</v>
      </c>
      <c r="C116" s="34">
        <f>Rangliste!D117</f>
        <v>0</v>
      </c>
      <c r="D116" s="63"/>
      <c r="E116" s="69">
        <f t="shared" si="1"/>
        <v>1</v>
      </c>
    </row>
    <row r="117" spans="1:5">
      <c r="A117" s="34">
        <v>114</v>
      </c>
      <c r="B117" s="34">
        <f>Rangliste!C118</f>
        <v>0</v>
      </c>
      <c r="C117" s="34">
        <f>Rangliste!D118</f>
        <v>0</v>
      </c>
      <c r="D117" s="63"/>
      <c r="E117" s="69">
        <f t="shared" si="1"/>
        <v>1</v>
      </c>
    </row>
    <row r="118" spans="1:5">
      <c r="A118" s="34">
        <v>115</v>
      </c>
      <c r="B118" s="34">
        <f>Rangliste!C119</f>
        <v>0</v>
      </c>
      <c r="C118" s="34">
        <f>Rangliste!D119</f>
        <v>0</v>
      </c>
      <c r="D118" s="63"/>
      <c r="E118" s="69">
        <f t="shared" si="1"/>
        <v>1</v>
      </c>
    </row>
    <row r="119" spans="1:5">
      <c r="A119" s="34">
        <v>116</v>
      </c>
      <c r="B119" s="34">
        <f>Rangliste!C120</f>
        <v>0</v>
      </c>
      <c r="C119" s="34">
        <f>Rangliste!D120</f>
        <v>0</v>
      </c>
      <c r="D119" s="63"/>
      <c r="E119" s="69">
        <f t="shared" si="1"/>
        <v>1</v>
      </c>
    </row>
    <row r="120" spans="1:5">
      <c r="A120" s="34">
        <v>117</v>
      </c>
      <c r="B120" s="34">
        <f>Rangliste!C121</f>
        <v>0</v>
      </c>
      <c r="C120" s="34">
        <f>Rangliste!D121</f>
        <v>0</v>
      </c>
      <c r="D120" s="63"/>
      <c r="E120" s="69">
        <f t="shared" si="1"/>
        <v>1</v>
      </c>
    </row>
    <row r="121" spans="1:5">
      <c r="A121" s="34">
        <v>118</v>
      </c>
      <c r="B121" s="34">
        <f>Rangliste!C122</f>
        <v>0</v>
      </c>
      <c r="C121" s="34">
        <f>Rangliste!D122</f>
        <v>0</v>
      </c>
      <c r="D121" s="63"/>
      <c r="E121" s="69">
        <f t="shared" si="1"/>
        <v>1</v>
      </c>
    </row>
    <row r="122" spans="1:5">
      <c r="A122" s="34">
        <v>119</v>
      </c>
      <c r="B122" s="34">
        <f>Rangliste!C123</f>
        <v>0</v>
      </c>
      <c r="C122" s="34">
        <f>Rangliste!D123</f>
        <v>0</v>
      </c>
      <c r="D122" s="63"/>
      <c r="E122" s="69">
        <f t="shared" si="1"/>
        <v>1</v>
      </c>
    </row>
    <row r="123" spans="1:5">
      <c r="A123" s="34">
        <v>120</v>
      </c>
      <c r="B123" s="34">
        <f>Rangliste!C124</f>
        <v>0</v>
      </c>
      <c r="C123" s="34">
        <f>Rangliste!D124</f>
        <v>0</v>
      </c>
      <c r="D123" s="63"/>
      <c r="E123" s="69">
        <f t="shared" si="1"/>
        <v>1</v>
      </c>
    </row>
    <row r="124" spans="1:5">
      <c r="A124" s="34">
        <v>121</v>
      </c>
      <c r="B124" s="34">
        <f>Rangliste!C125</f>
        <v>0</v>
      </c>
      <c r="C124" s="34">
        <f>Rangliste!D125</f>
        <v>0</v>
      </c>
      <c r="D124" s="63"/>
      <c r="E124" s="69">
        <f t="shared" si="1"/>
        <v>1</v>
      </c>
    </row>
    <row r="125" spans="1:5">
      <c r="A125" s="34">
        <v>122</v>
      </c>
      <c r="B125" s="34">
        <f>Rangliste!C126</f>
        <v>0</v>
      </c>
      <c r="C125" s="34">
        <f>Rangliste!D126</f>
        <v>0</v>
      </c>
      <c r="D125" s="63"/>
      <c r="E125" s="69">
        <f t="shared" si="1"/>
        <v>1</v>
      </c>
    </row>
    <row r="126" spans="1:5">
      <c r="A126" s="34">
        <v>123</v>
      </c>
      <c r="B126" s="34">
        <f>Rangliste!C127</f>
        <v>0</v>
      </c>
      <c r="C126" s="34">
        <f>Rangliste!D127</f>
        <v>0</v>
      </c>
      <c r="D126" s="63"/>
      <c r="E126" s="69">
        <f t="shared" si="1"/>
        <v>1</v>
      </c>
    </row>
    <row r="127" spans="1:5">
      <c r="A127" s="34">
        <v>124</v>
      </c>
      <c r="B127" s="34">
        <f>Rangliste!C128</f>
        <v>0</v>
      </c>
      <c r="C127" s="34">
        <f>Rangliste!D128</f>
        <v>0</v>
      </c>
      <c r="D127" s="63"/>
      <c r="E127" s="69">
        <f t="shared" si="1"/>
        <v>1</v>
      </c>
    </row>
    <row r="128" spans="1:5">
      <c r="A128" s="34">
        <v>125</v>
      </c>
      <c r="B128" s="34">
        <f>Rangliste!C129</f>
        <v>0</v>
      </c>
      <c r="C128" s="34">
        <f>Rangliste!D129</f>
        <v>0</v>
      </c>
      <c r="D128" s="63"/>
      <c r="E128" s="69">
        <f t="shared" si="1"/>
        <v>1</v>
      </c>
    </row>
    <row r="129" spans="1:5">
      <c r="A129" s="34">
        <v>126</v>
      </c>
      <c r="B129" s="34">
        <f>Rangliste!C130</f>
        <v>0</v>
      </c>
      <c r="C129" s="34">
        <f>Rangliste!D130</f>
        <v>0</v>
      </c>
      <c r="D129" s="63"/>
      <c r="E129" s="69">
        <f t="shared" si="1"/>
        <v>1</v>
      </c>
    </row>
    <row r="130" spans="1:5">
      <c r="A130" s="34">
        <v>127</v>
      </c>
      <c r="B130" s="34">
        <f>Rangliste!C131</f>
        <v>0</v>
      </c>
      <c r="C130" s="34">
        <f>Rangliste!D131</f>
        <v>0</v>
      </c>
      <c r="D130" s="63"/>
      <c r="E130" s="69">
        <f t="shared" si="1"/>
        <v>1</v>
      </c>
    </row>
    <row r="131" spans="1:5">
      <c r="A131" s="34">
        <v>128</v>
      </c>
      <c r="B131" s="34">
        <f>Rangliste!C132</f>
        <v>0</v>
      </c>
      <c r="C131" s="34">
        <f>Rangliste!D132</f>
        <v>0</v>
      </c>
      <c r="D131" s="63"/>
      <c r="E131" s="69">
        <f t="shared" si="1"/>
        <v>1</v>
      </c>
    </row>
    <row r="132" spans="1:5">
      <c r="A132" s="34">
        <v>129</v>
      </c>
      <c r="B132" s="34">
        <f>Rangliste!C133</f>
        <v>0</v>
      </c>
      <c r="C132" s="34">
        <f>Rangliste!D133</f>
        <v>0</v>
      </c>
      <c r="D132" s="63"/>
      <c r="E132" s="69">
        <f t="shared" si="1"/>
        <v>1</v>
      </c>
    </row>
    <row r="133" spans="1:5">
      <c r="A133" s="34">
        <v>130</v>
      </c>
      <c r="B133" s="34">
        <f>Rangliste!C134</f>
        <v>0</v>
      </c>
      <c r="C133" s="34">
        <f>Rangliste!D134</f>
        <v>0</v>
      </c>
      <c r="D133" s="63"/>
      <c r="E133" s="69">
        <f t="shared" ref="E133:E171" si="2">IF(D133=1,2,IF(D133=2,3,IF(D133=3,4,1)))</f>
        <v>1</v>
      </c>
    </row>
    <row r="134" spans="1:5">
      <c r="A134" s="34">
        <v>131</v>
      </c>
      <c r="B134" s="34">
        <f>Rangliste!C135</f>
        <v>0</v>
      </c>
      <c r="C134" s="34">
        <f>Rangliste!D135</f>
        <v>0</v>
      </c>
      <c r="D134" s="63"/>
      <c r="E134" s="69">
        <f t="shared" si="2"/>
        <v>1</v>
      </c>
    </row>
    <row r="135" spans="1:5">
      <c r="A135" s="34">
        <v>132</v>
      </c>
      <c r="B135" s="34">
        <f>Rangliste!C136</f>
        <v>0</v>
      </c>
      <c r="C135" s="34">
        <f>Rangliste!D136</f>
        <v>0</v>
      </c>
      <c r="D135" s="63"/>
      <c r="E135" s="69">
        <f t="shared" si="2"/>
        <v>1</v>
      </c>
    </row>
    <row r="136" spans="1:5">
      <c r="A136" s="34">
        <v>133</v>
      </c>
      <c r="B136" s="34">
        <f>Rangliste!C137</f>
        <v>0</v>
      </c>
      <c r="C136" s="34">
        <f>Rangliste!D137</f>
        <v>0</v>
      </c>
      <c r="D136" s="63"/>
      <c r="E136" s="69">
        <f t="shared" si="2"/>
        <v>1</v>
      </c>
    </row>
    <row r="137" spans="1:5">
      <c r="A137" s="34">
        <v>134</v>
      </c>
      <c r="B137" s="34">
        <f>Rangliste!C138</f>
        <v>0</v>
      </c>
      <c r="C137" s="34">
        <f>Rangliste!D138</f>
        <v>0</v>
      </c>
      <c r="D137" s="63"/>
      <c r="E137" s="69">
        <f t="shared" si="2"/>
        <v>1</v>
      </c>
    </row>
    <row r="138" spans="1:5">
      <c r="A138" s="34">
        <v>135</v>
      </c>
      <c r="B138" s="34">
        <f>Rangliste!C139</f>
        <v>0</v>
      </c>
      <c r="C138" s="34">
        <f>Rangliste!D139</f>
        <v>0</v>
      </c>
      <c r="D138" s="63"/>
      <c r="E138" s="69">
        <f t="shared" si="2"/>
        <v>1</v>
      </c>
    </row>
    <row r="139" spans="1:5">
      <c r="A139" s="34">
        <v>136</v>
      </c>
      <c r="B139" s="34">
        <f>Rangliste!C140</f>
        <v>0</v>
      </c>
      <c r="C139" s="34">
        <f>Rangliste!D140</f>
        <v>0</v>
      </c>
      <c r="D139" s="63"/>
      <c r="E139" s="69">
        <f t="shared" si="2"/>
        <v>1</v>
      </c>
    </row>
    <row r="140" spans="1:5">
      <c r="A140" s="34">
        <v>137</v>
      </c>
      <c r="B140" s="34">
        <f>Rangliste!C141</f>
        <v>0</v>
      </c>
      <c r="C140" s="34">
        <f>Rangliste!D141</f>
        <v>0</v>
      </c>
      <c r="D140" s="63"/>
      <c r="E140" s="69">
        <f t="shared" si="2"/>
        <v>1</v>
      </c>
    </row>
    <row r="141" spans="1:5">
      <c r="A141" s="34">
        <v>138</v>
      </c>
      <c r="B141" s="34">
        <f>Rangliste!C142</f>
        <v>0</v>
      </c>
      <c r="C141" s="34">
        <f>Rangliste!D142</f>
        <v>0</v>
      </c>
      <c r="D141" s="63"/>
      <c r="E141" s="69">
        <f t="shared" si="2"/>
        <v>1</v>
      </c>
    </row>
    <row r="142" spans="1:5">
      <c r="A142" s="34">
        <v>139</v>
      </c>
      <c r="B142" s="34">
        <f>Rangliste!C143</f>
        <v>0</v>
      </c>
      <c r="C142" s="34">
        <f>Rangliste!D143</f>
        <v>0</v>
      </c>
      <c r="D142" s="63"/>
      <c r="E142" s="69">
        <f t="shared" si="2"/>
        <v>1</v>
      </c>
    </row>
    <row r="143" spans="1:5">
      <c r="A143" s="34">
        <v>140</v>
      </c>
      <c r="B143" s="34">
        <f>Rangliste!C144</f>
        <v>0</v>
      </c>
      <c r="C143" s="34">
        <f>Rangliste!D144</f>
        <v>0</v>
      </c>
      <c r="D143" s="63"/>
      <c r="E143" s="69">
        <f t="shared" si="2"/>
        <v>1</v>
      </c>
    </row>
    <row r="144" spans="1:5">
      <c r="A144" s="34">
        <v>141</v>
      </c>
      <c r="B144" s="34">
        <f>Rangliste!C145</f>
        <v>0</v>
      </c>
      <c r="C144" s="34">
        <f>Rangliste!D145</f>
        <v>0</v>
      </c>
      <c r="D144" s="63"/>
      <c r="E144" s="69">
        <f t="shared" si="2"/>
        <v>1</v>
      </c>
    </row>
    <row r="145" spans="1:5">
      <c r="A145" s="34">
        <v>142</v>
      </c>
      <c r="B145" s="34">
        <f>Rangliste!C146</f>
        <v>0</v>
      </c>
      <c r="C145" s="34">
        <f>Rangliste!D146</f>
        <v>0</v>
      </c>
      <c r="D145" s="63"/>
      <c r="E145" s="69">
        <f t="shared" si="2"/>
        <v>1</v>
      </c>
    </row>
    <row r="146" spans="1:5">
      <c r="A146" s="34">
        <v>143</v>
      </c>
      <c r="B146" s="34">
        <f>Rangliste!C147</f>
        <v>0</v>
      </c>
      <c r="C146" s="34">
        <f>Rangliste!D147</f>
        <v>0</v>
      </c>
      <c r="D146" s="63"/>
      <c r="E146" s="69">
        <f t="shared" si="2"/>
        <v>1</v>
      </c>
    </row>
    <row r="147" spans="1:5">
      <c r="A147" s="34">
        <v>144</v>
      </c>
      <c r="B147" s="34">
        <f>Rangliste!C148</f>
        <v>0</v>
      </c>
      <c r="C147" s="34">
        <f>Rangliste!D148</f>
        <v>0</v>
      </c>
      <c r="D147" s="63"/>
      <c r="E147" s="69">
        <f t="shared" si="2"/>
        <v>1</v>
      </c>
    </row>
    <row r="148" spans="1:5">
      <c r="A148" s="34">
        <v>145</v>
      </c>
      <c r="B148" s="34">
        <f>Rangliste!C149</f>
        <v>0</v>
      </c>
      <c r="C148" s="34">
        <f>Rangliste!D149</f>
        <v>0</v>
      </c>
      <c r="D148" s="63"/>
      <c r="E148" s="69">
        <f t="shared" si="2"/>
        <v>1</v>
      </c>
    </row>
    <row r="149" spans="1:5">
      <c r="A149" s="34">
        <v>146</v>
      </c>
      <c r="B149" s="34">
        <f>Rangliste!C150</f>
        <v>0</v>
      </c>
      <c r="C149" s="34">
        <f>Rangliste!D150</f>
        <v>0</v>
      </c>
      <c r="D149" s="63"/>
      <c r="E149" s="69">
        <f t="shared" si="2"/>
        <v>1</v>
      </c>
    </row>
    <row r="150" spans="1:5">
      <c r="A150" s="34">
        <v>147</v>
      </c>
      <c r="B150" s="34">
        <f>Rangliste!C151</f>
        <v>0</v>
      </c>
      <c r="C150" s="34">
        <f>Rangliste!D151</f>
        <v>0</v>
      </c>
      <c r="D150" s="63"/>
      <c r="E150" s="69">
        <f t="shared" si="2"/>
        <v>1</v>
      </c>
    </row>
    <row r="151" spans="1:5">
      <c r="A151" s="34">
        <v>148</v>
      </c>
      <c r="B151" s="34">
        <f>Rangliste!C152</f>
        <v>0</v>
      </c>
      <c r="C151" s="34">
        <f>Rangliste!D152</f>
        <v>0</v>
      </c>
      <c r="D151" s="63"/>
      <c r="E151" s="69">
        <f t="shared" si="2"/>
        <v>1</v>
      </c>
    </row>
    <row r="152" spans="1:5">
      <c r="A152" s="34">
        <v>149</v>
      </c>
      <c r="B152" s="34">
        <f>Rangliste!C153</f>
        <v>0</v>
      </c>
      <c r="C152" s="34">
        <f>Rangliste!D153</f>
        <v>0</v>
      </c>
      <c r="D152" s="63"/>
      <c r="E152" s="69">
        <f t="shared" si="2"/>
        <v>1</v>
      </c>
    </row>
    <row r="153" spans="1:5">
      <c r="A153" s="34">
        <v>150</v>
      </c>
      <c r="B153" s="34">
        <f>Rangliste!C154</f>
        <v>0</v>
      </c>
      <c r="C153" s="34">
        <f>Rangliste!D154</f>
        <v>0</v>
      </c>
      <c r="D153" s="63"/>
      <c r="E153" s="69">
        <f t="shared" si="2"/>
        <v>1</v>
      </c>
    </row>
    <row r="154" spans="1:5">
      <c r="A154" s="34">
        <v>151</v>
      </c>
      <c r="B154" s="34">
        <f>Rangliste!C155</f>
        <v>0</v>
      </c>
      <c r="C154" s="34">
        <f>Rangliste!D155</f>
        <v>0</v>
      </c>
      <c r="D154" s="63"/>
      <c r="E154" s="69">
        <f t="shared" si="2"/>
        <v>1</v>
      </c>
    </row>
    <row r="155" spans="1:5">
      <c r="A155" s="34">
        <v>152</v>
      </c>
      <c r="B155" s="34">
        <f>Rangliste!C156</f>
        <v>0</v>
      </c>
      <c r="C155" s="34">
        <f>Rangliste!D156</f>
        <v>0</v>
      </c>
      <c r="D155" s="63"/>
      <c r="E155" s="69">
        <f t="shared" si="2"/>
        <v>1</v>
      </c>
    </row>
    <row r="156" spans="1:5">
      <c r="A156" s="34">
        <v>153</v>
      </c>
      <c r="B156" s="34">
        <f>Rangliste!C157</f>
        <v>0</v>
      </c>
      <c r="C156" s="34">
        <f>Rangliste!D157</f>
        <v>0</v>
      </c>
      <c r="D156" s="63"/>
      <c r="E156" s="69">
        <f t="shared" si="2"/>
        <v>1</v>
      </c>
    </row>
    <row r="157" spans="1:5">
      <c r="A157" s="34">
        <v>154</v>
      </c>
      <c r="B157" s="34">
        <f>Rangliste!C158</f>
        <v>0</v>
      </c>
      <c r="C157" s="34">
        <f>Rangliste!D158</f>
        <v>0</v>
      </c>
      <c r="D157" s="63"/>
      <c r="E157" s="69">
        <f t="shared" si="2"/>
        <v>1</v>
      </c>
    </row>
    <row r="158" spans="1:5">
      <c r="A158" s="34">
        <v>155</v>
      </c>
      <c r="B158" s="34">
        <f>Rangliste!C159</f>
        <v>0</v>
      </c>
      <c r="C158" s="34">
        <f>Rangliste!D159</f>
        <v>0</v>
      </c>
      <c r="D158" s="63"/>
      <c r="E158" s="69">
        <f t="shared" si="2"/>
        <v>1</v>
      </c>
    </row>
    <row r="159" spans="1:5">
      <c r="A159" s="34">
        <v>156</v>
      </c>
      <c r="B159" s="34">
        <f>Rangliste!C160</f>
        <v>0</v>
      </c>
      <c r="C159" s="34">
        <f>Rangliste!D160</f>
        <v>0</v>
      </c>
      <c r="D159" s="63"/>
      <c r="E159" s="69">
        <f t="shared" si="2"/>
        <v>1</v>
      </c>
    </row>
    <row r="160" spans="1:5">
      <c r="A160" s="34">
        <v>157</v>
      </c>
      <c r="B160" s="34">
        <f>Rangliste!C161</f>
        <v>0</v>
      </c>
      <c r="C160" s="34">
        <f>Rangliste!D161</f>
        <v>0</v>
      </c>
      <c r="D160" s="63"/>
      <c r="E160" s="69">
        <f t="shared" si="2"/>
        <v>1</v>
      </c>
    </row>
    <row r="161" spans="1:5">
      <c r="A161" s="34">
        <v>158</v>
      </c>
      <c r="B161" s="34">
        <f>Rangliste!C162</f>
        <v>0</v>
      </c>
      <c r="C161" s="34">
        <f>Rangliste!D162</f>
        <v>0</v>
      </c>
      <c r="D161" s="63"/>
      <c r="E161" s="69">
        <f t="shared" si="2"/>
        <v>1</v>
      </c>
    </row>
    <row r="162" spans="1:5">
      <c r="A162" s="34">
        <v>159</v>
      </c>
      <c r="B162" s="34">
        <f>Rangliste!C163</f>
        <v>0</v>
      </c>
      <c r="C162" s="34">
        <f>Rangliste!D163</f>
        <v>0</v>
      </c>
      <c r="D162" s="63"/>
      <c r="E162" s="69">
        <f t="shared" si="2"/>
        <v>1</v>
      </c>
    </row>
    <row r="163" spans="1:5">
      <c r="A163" s="34">
        <v>160</v>
      </c>
      <c r="B163" s="34">
        <f>Rangliste!C164</f>
        <v>0</v>
      </c>
      <c r="C163" s="34">
        <f>Rangliste!D164</f>
        <v>0</v>
      </c>
      <c r="D163" s="63"/>
      <c r="E163" s="69">
        <f t="shared" si="2"/>
        <v>1</v>
      </c>
    </row>
    <row r="164" spans="1:5">
      <c r="A164" s="34">
        <v>161</v>
      </c>
      <c r="B164" s="34">
        <f>Rangliste!C165</f>
        <v>0</v>
      </c>
      <c r="C164" s="34">
        <f>Rangliste!D165</f>
        <v>0</v>
      </c>
      <c r="D164" s="63"/>
      <c r="E164" s="69">
        <f t="shared" si="2"/>
        <v>1</v>
      </c>
    </row>
    <row r="165" spans="1:5">
      <c r="A165" s="34">
        <v>162</v>
      </c>
      <c r="B165" s="34">
        <f>Rangliste!C166</f>
        <v>0</v>
      </c>
      <c r="C165" s="34">
        <f>Rangliste!D166</f>
        <v>0</v>
      </c>
      <c r="D165" s="63"/>
      <c r="E165" s="69">
        <f t="shared" si="2"/>
        <v>1</v>
      </c>
    </row>
    <row r="166" spans="1:5">
      <c r="A166" s="34">
        <v>163</v>
      </c>
      <c r="B166" s="34">
        <f>Rangliste!C167</f>
        <v>0</v>
      </c>
      <c r="C166" s="34">
        <f>Rangliste!D167</f>
        <v>0</v>
      </c>
      <c r="D166" s="63"/>
      <c r="E166" s="69">
        <f t="shared" si="2"/>
        <v>1</v>
      </c>
    </row>
    <row r="167" spans="1:5">
      <c r="A167" s="34">
        <v>164</v>
      </c>
      <c r="B167" s="34">
        <f>Rangliste!C168</f>
        <v>0</v>
      </c>
      <c r="C167" s="34">
        <f>Rangliste!D168</f>
        <v>0</v>
      </c>
      <c r="D167" s="63"/>
      <c r="E167" s="69">
        <f t="shared" si="2"/>
        <v>1</v>
      </c>
    </row>
    <row r="168" spans="1:5">
      <c r="A168" s="34">
        <v>165</v>
      </c>
      <c r="B168" s="34">
        <f>Rangliste!C169</f>
        <v>0</v>
      </c>
      <c r="C168" s="34">
        <f>Rangliste!D169</f>
        <v>0</v>
      </c>
      <c r="D168" s="63"/>
      <c r="E168" s="69">
        <f t="shared" si="2"/>
        <v>1</v>
      </c>
    </row>
    <row r="169" spans="1:5">
      <c r="A169" s="34">
        <v>166</v>
      </c>
      <c r="B169" s="34">
        <f>Rangliste!C170</f>
        <v>0</v>
      </c>
      <c r="C169" s="34">
        <f>Rangliste!D170</f>
        <v>0</v>
      </c>
      <c r="D169" s="63"/>
      <c r="E169" s="69">
        <f t="shared" si="2"/>
        <v>1</v>
      </c>
    </row>
    <row r="170" spans="1:5">
      <c r="A170" s="34">
        <v>167</v>
      </c>
      <c r="B170" s="34">
        <f>Rangliste!C171</f>
        <v>0</v>
      </c>
      <c r="C170" s="34">
        <f>Rangliste!D171</f>
        <v>0</v>
      </c>
      <c r="D170" s="63"/>
      <c r="E170" s="69">
        <f t="shared" si="2"/>
        <v>1</v>
      </c>
    </row>
    <row r="171" spans="1:5">
      <c r="A171" s="34">
        <v>168</v>
      </c>
      <c r="B171" s="34">
        <f>Rangliste!C172</f>
        <v>0</v>
      </c>
      <c r="C171" s="34">
        <f>Rangliste!D172</f>
        <v>0</v>
      </c>
      <c r="D171" s="63"/>
      <c r="E171" s="69">
        <f t="shared" si="2"/>
        <v>1</v>
      </c>
    </row>
  </sheetData>
  <sheetProtection sheet="1" objects="1" scenarios="1" selectLockedCells="1"/>
  <mergeCells count="1">
    <mergeCell ref="B1:E1"/>
  </mergeCells>
  <pageMargins left="0.7" right="0.7" top="0.78740157499999996" bottom="0.78740157499999996"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E7" sqref="E7"/>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232" t="s">
        <v>69</v>
      </c>
      <c r="C1" s="232"/>
      <c r="D1" s="233"/>
      <c r="E1" s="233"/>
      <c r="F1" s="233"/>
    </row>
    <row r="2" spans="1:6">
      <c r="A2" s="20" t="s">
        <v>39</v>
      </c>
      <c r="B2" s="20" t="s">
        <v>3</v>
      </c>
      <c r="C2" s="20" t="s">
        <v>2</v>
      </c>
      <c r="D2" s="20" t="s">
        <v>48</v>
      </c>
      <c r="E2" s="20" t="s">
        <v>68</v>
      </c>
      <c r="F2" s="36" t="s">
        <v>32</v>
      </c>
    </row>
    <row r="3" spans="1:6">
      <c r="A3" s="111" t="s">
        <v>75</v>
      </c>
      <c r="B3" s="105" t="str">
        <f>Rangliste!C4</f>
        <v>Muster</v>
      </c>
      <c r="C3" s="105" t="str">
        <f>Rangliste!D4</f>
        <v>Tanja</v>
      </c>
      <c r="D3" s="112">
        <f>IF(Rangliste!I4=1,1,IF(Rangliste!I4=2,1,IF(Rangliste!I4=3,1,IF(Rangliste!I4=4,1.5,IF(Rangliste!I4=5,1.5,IF(Rangliste!I4=6,1.5,IF(Rangliste!I4=7,1.5,IF(Rangliste!I4=8,1.5,IF(Rangliste!I4=9,1.5,IF(Rangliste!I4=10,2,IF(Rangliste!I4=11,2,IF(Rangliste!I4=12,2,0))))))))))))</f>
        <v>1</v>
      </c>
      <c r="E3" s="112">
        <f ca="1">IF(Rangliste!M4-Rangliste!J4=12,0,IF(Rangliste!M4-Rangliste!J4=11,1,IF(Rangliste!M4-Rangliste!J4&lt;11,2,0)))</f>
        <v>0</v>
      </c>
      <c r="F3" s="108">
        <f ca="1">IF(D3=0,1,IF(E3=0,D3,IF(E3=1,D3+1.5,IF(E3=2,4))))</f>
        <v>1</v>
      </c>
    </row>
    <row r="4" spans="1:6">
      <c r="A4" s="34">
        <v>1</v>
      </c>
      <c r="B4" s="34">
        <f>Rangliste!C5</f>
        <v>0</v>
      </c>
      <c r="C4" s="34">
        <f>Rangliste!D5</f>
        <v>0</v>
      </c>
      <c r="D4" s="99">
        <f>IF(Rangliste!I5=1,1,IF(Rangliste!I5=2,1,IF(Rangliste!I5=3,1,IF(Rangliste!I5=4,1.5,IF(Rangliste!I5=5,1.5,IF(Rangliste!I5=6,1.5,IF(Rangliste!I5=7,1.5,IF(Rangliste!I5=8,1.5,IF(Rangliste!I5=9,1.5,IF(Rangliste!I5=10,2,IF(Rangliste!I5=11,2,IF(Rangliste!I5=12,2,0))))))))))))</f>
        <v>0</v>
      </c>
      <c r="E4" s="99">
        <f ca="1">IF(Rangliste!M5-Rangliste!J5=12,0,IF(Rangliste!M5-Rangliste!J5=11,1,IF(Rangliste!M5-Rangliste!J5&lt;11,2,0)))</f>
        <v>0</v>
      </c>
      <c r="F4" s="69">
        <f>IF(D4=0,1,IF(E4=0,D4,IF(E4=1,D4+1.5,IF(E4=2,4))))</f>
        <v>1</v>
      </c>
    </row>
    <row r="5" spans="1:6">
      <c r="A5" s="34">
        <v>2</v>
      </c>
      <c r="B5" s="34">
        <f>Rangliste!C6</f>
        <v>0</v>
      </c>
      <c r="C5" s="34">
        <f>Rangliste!D6</f>
        <v>0</v>
      </c>
      <c r="D5" s="99">
        <f>IF(Rangliste!I6=1,1,IF(Rangliste!I6=2,1,IF(Rangliste!I6=3,1,IF(Rangliste!I6=4,1.5,IF(Rangliste!I6=5,1.5,IF(Rangliste!I6=6,1.5,IF(Rangliste!I6=7,1.5,IF(Rangliste!I6=8,1.5,IF(Rangliste!I6=9,1.5,IF(Rangliste!I6=10,2,IF(Rangliste!I6=11,2,IF(Rangliste!I6=12,2,0))))))))))))</f>
        <v>0</v>
      </c>
      <c r="E5" s="99">
        <f ca="1">IF(Rangliste!M6-Rangliste!J6=12,0,IF(Rangliste!M6-Rangliste!J6=11,1,IF(Rangliste!M6-Rangliste!J6&lt;11,2,0)))</f>
        <v>0</v>
      </c>
      <c r="F5" s="69">
        <f t="shared" ref="F5:F68" si="0">IF(D5=0,1,IF(E5=0,D5,IF(E5=1,D5+1.5,IF(E5=2,4))))</f>
        <v>1</v>
      </c>
    </row>
    <row r="6" spans="1:6">
      <c r="A6" s="34">
        <v>3</v>
      </c>
      <c r="B6" s="34">
        <f>Rangliste!C7</f>
        <v>0</v>
      </c>
      <c r="C6" s="34">
        <f>Rangliste!D7</f>
        <v>0</v>
      </c>
      <c r="D6" s="99">
        <f>IF(Rangliste!I7=1,1,IF(Rangliste!I7=2,1,IF(Rangliste!I7=3,1,IF(Rangliste!I7=4,1.5,IF(Rangliste!I7=5,1.5,IF(Rangliste!I7=6,1.5,IF(Rangliste!I7=7,1.5,IF(Rangliste!I7=8,1.5,IF(Rangliste!I7=9,1.5,IF(Rangliste!I7=10,2,IF(Rangliste!I7=11,2,IF(Rangliste!I7=12,2,0))))))))))))</f>
        <v>0</v>
      </c>
      <c r="E6" s="99">
        <f ca="1">IF(Rangliste!M7-Rangliste!J7=12,0,IF(Rangliste!M7-Rangliste!J7=11,1,IF(Rangliste!M7-Rangliste!J7&lt;11,2,0)))</f>
        <v>0</v>
      </c>
      <c r="F6" s="69">
        <f t="shared" si="0"/>
        <v>1</v>
      </c>
    </row>
    <row r="7" spans="1:6">
      <c r="A7" s="34">
        <v>4</v>
      </c>
      <c r="B7" s="34">
        <f>Rangliste!C8</f>
        <v>0</v>
      </c>
      <c r="C7" s="34">
        <f>Rangliste!D8</f>
        <v>0</v>
      </c>
      <c r="D7" s="99">
        <f>IF(Rangliste!I8=1,1,IF(Rangliste!I8=2,1,IF(Rangliste!I8=3,1,IF(Rangliste!I8=4,1.5,IF(Rangliste!I8=5,1.5,IF(Rangliste!I8=6,1.5,IF(Rangliste!I8=7,1.5,IF(Rangliste!I8=8,1.5,IF(Rangliste!I8=9,1.5,IF(Rangliste!I8=10,2,IF(Rangliste!I8=11,2,IF(Rangliste!I8=12,2,0))))))))))))</f>
        <v>0</v>
      </c>
      <c r="E7" s="99">
        <f ca="1">IF(Rangliste!M8-Rangliste!J8=12,0,IF(Rangliste!M8-Rangliste!J8=11,1,IF(Rangliste!M8-Rangliste!J8&lt;11,2,0)))</f>
        <v>0</v>
      </c>
      <c r="F7" s="69">
        <f t="shared" si="0"/>
        <v>1</v>
      </c>
    </row>
    <row r="8" spans="1:6">
      <c r="A8" s="34">
        <v>5</v>
      </c>
      <c r="B8" s="34">
        <f>Rangliste!C9</f>
        <v>0</v>
      </c>
      <c r="C8" s="34">
        <f>Rangliste!D9</f>
        <v>0</v>
      </c>
      <c r="D8" s="99">
        <f>IF(Rangliste!I9=1,1,IF(Rangliste!I9=2,1,IF(Rangliste!I9=3,1,IF(Rangliste!I9=4,1.5,IF(Rangliste!I9=5,1.5,IF(Rangliste!I9=6,1.5,IF(Rangliste!I9=7,1.5,IF(Rangliste!I9=8,1.5,IF(Rangliste!I9=9,1.5,IF(Rangliste!I9=10,2,IF(Rangliste!I9=11,2,IF(Rangliste!I9=12,2,0))))))))))))</f>
        <v>0</v>
      </c>
      <c r="E8" s="99">
        <f ca="1">IF(Rangliste!M9-Rangliste!J9=12,0,IF(Rangliste!M9-Rangliste!J9=11,1,IF(Rangliste!M9-Rangliste!J9&lt;11,2,0)))</f>
        <v>0</v>
      </c>
      <c r="F8" s="69">
        <f t="shared" si="0"/>
        <v>1</v>
      </c>
    </row>
    <row r="9" spans="1:6">
      <c r="A9" s="34">
        <v>6</v>
      </c>
      <c r="B9" s="34">
        <f>Rangliste!C10</f>
        <v>0</v>
      </c>
      <c r="C9" s="34">
        <f>Rangliste!D10</f>
        <v>0</v>
      </c>
      <c r="D9" s="99">
        <f>IF(Rangliste!I10=1,1,IF(Rangliste!I10=2,1,IF(Rangliste!I10=3,1,IF(Rangliste!I10=4,1.5,IF(Rangliste!I10=5,1.5,IF(Rangliste!I10=6,1.5,IF(Rangliste!I10=7,1.5,IF(Rangliste!I10=8,1.5,IF(Rangliste!I10=9,1.5,IF(Rangliste!I10=10,2,IF(Rangliste!I10=11,2,IF(Rangliste!I10=12,2,0))))))))))))</f>
        <v>0</v>
      </c>
      <c r="E9" s="99">
        <f ca="1">IF(Rangliste!M10-Rangliste!J10=12,0,IF(Rangliste!M10-Rangliste!J10=11,1,IF(Rangliste!M10-Rangliste!J10&lt;11,2,0)))</f>
        <v>0</v>
      </c>
      <c r="F9" s="69">
        <f t="shared" si="0"/>
        <v>1</v>
      </c>
    </row>
    <row r="10" spans="1:6">
      <c r="A10" s="34">
        <v>7</v>
      </c>
      <c r="B10" s="34">
        <f>Rangliste!C11</f>
        <v>0</v>
      </c>
      <c r="C10" s="34">
        <f>Rangliste!D11</f>
        <v>0</v>
      </c>
      <c r="D10" s="99">
        <f>IF(Rangliste!I11=1,1,IF(Rangliste!I11=2,1,IF(Rangliste!I11=3,1,IF(Rangliste!I11=4,1.5,IF(Rangliste!I11=5,1.5,IF(Rangliste!I11=6,1.5,IF(Rangliste!I11=7,1.5,IF(Rangliste!I11=8,1.5,IF(Rangliste!I11=9,1.5,IF(Rangliste!I11=10,2,IF(Rangliste!I11=11,2,IF(Rangliste!I11=12,2,0))))))))))))</f>
        <v>0</v>
      </c>
      <c r="E10" s="99">
        <f ca="1">IF(Rangliste!M11-Rangliste!J11=12,0,IF(Rangliste!M11-Rangliste!J11=11,1,IF(Rangliste!M11-Rangliste!J11&lt;11,2,0)))</f>
        <v>0</v>
      </c>
      <c r="F10" s="69">
        <f t="shared" si="0"/>
        <v>1</v>
      </c>
    </row>
    <row r="11" spans="1:6">
      <c r="A11" s="34">
        <v>8</v>
      </c>
      <c r="B11" s="34">
        <f>Rangliste!C12</f>
        <v>0</v>
      </c>
      <c r="C11" s="34">
        <f>Rangliste!D12</f>
        <v>0</v>
      </c>
      <c r="D11" s="99">
        <f>IF(Rangliste!I12=1,1,IF(Rangliste!I12=2,1,IF(Rangliste!I12=3,1,IF(Rangliste!I12=4,1.5,IF(Rangliste!I12=5,1.5,IF(Rangliste!I12=6,1.5,IF(Rangliste!I12=7,1.5,IF(Rangliste!I12=8,1.5,IF(Rangliste!I12=9,1.5,IF(Rangliste!I12=10,2,IF(Rangliste!I12=11,2,IF(Rangliste!I12=12,2,0))))))))))))</f>
        <v>0</v>
      </c>
      <c r="E11" s="99">
        <f ca="1">IF(Rangliste!M12-Rangliste!J12=12,0,IF(Rangliste!M12-Rangliste!J12=11,1,IF(Rangliste!M12-Rangliste!J12&lt;11,2,0)))</f>
        <v>0</v>
      </c>
      <c r="F11" s="69">
        <f t="shared" si="0"/>
        <v>1</v>
      </c>
    </row>
    <row r="12" spans="1:6">
      <c r="A12" s="34">
        <v>9</v>
      </c>
      <c r="B12" s="34">
        <f>Rangliste!C13</f>
        <v>0</v>
      </c>
      <c r="C12" s="34">
        <f>Rangliste!D13</f>
        <v>0</v>
      </c>
      <c r="D12" s="99">
        <f>IF(Rangliste!I13=1,1,IF(Rangliste!I13=2,1,IF(Rangliste!I13=3,1,IF(Rangliste!I13=4,1.5,IF(Rangliste!I13=5,1.5,IF(Rangliste!I13=6,1.5,IF(Rangliste!I13=7,1.5,IF(Rangliste!I13=8,1.5,IF(Rangliste!I13=9,1.5,IF(Rangliste!I13=10,2,IF(Rangliste!I13=11,2,IF(Rangliste!I13=12,2,0))))))))))))</f>
        <v>0</v>
      </c>
      <c r="E12" s="99">
        <f ca="1">IF(Rangliste!M13-Rangliste!J13=12,0,IF(Rangliste!M13-Rangliste!J13=11,1,IF(Rangliste!M13-Rangliste!J13&lt;11,2,0)))</f>
        <v>0</v>
      </c>
      <c r="F12" s="69">
        <f t="shared" si="0"/>
        <v>1</v>
      </c>
    </row>
    <row r="13" spans="1:6">
      <c r="A13" s="34">
        <v>10</v>
      </c>
      <c r="B13" s="34">
        <f>Rangliste!C14</f>
        <v>0</v>
      </c>
      <c r="C13" s="34">
        <f>Rangliste!D14</f>
        <v>0</v>
      </c>
      <c r="D13" s="99">
        <f>IF(Rangliste!I14=1,1,IF(Rangliste!I14=2,1,IF(Rangliste!I14=3,1,IF(Rangliste!I14=4,1.5,IF(Rangliste!I14=5,1.5,IF(Rangliste!I14=6,1.5,IF(Rangliste!I14=7,1.5,IF(Rangliste!I14=8,1.5,IF(Rangliste!I14=9,1.5,IF(Rangliste!I14=10,2,IF(Rangliste!I14=11,2,IF(Rangliste!I14=12,2,0))))))))))))</f>
        <v>0</v>
      </c>
      <c r="E13" s="99">
        <f ca="1">IF(Rangliste!M14-Rangliste!J14=12,0,IF(Rangliste!M14-Rangliste!J14=11,1,IF(Rangliste!M14-Rangliste!J14&lt;11,2,0)))</f>
        <v>0</v>
      </c>
      <c r="F13" s="69">
        <f t="shared" si="0"/>
        <v>1</v>
      </c>
    </row>
    <row r="14" spans="1:6">
      <c r="A14" s="34">
        <v>11</v>
      </c>
      <c r="B14" s="34">
        <f>Rangliste!C15</f>
        <v>0</v>
      </c>
      <c r="C14" s="34">
        <f>Rangliste!D15</f>
        <v>0</v>
      </c>
      <c r="D14" s="99">
        <f>IF(Rangliste!I15=1,1,IF(Rangliste!I15=2,1,IF(Rangliste!I15=3,1,IF(Rangliste!I15=4,1.5,IF(Rangliste!I15=5,1.5,IF(Rangliste!I15=6,1.5,IF(Rangliste!I15=7,1.5,IF(Rangliste!I15=8,1.5,IF(Rangliste!I15=9,1.5,IF(Rangliste!I15=10,2,IF(Rangliste!I15=11,2,IF(Rangliste!I15=12,2,0))))))))))))</f>
        <v>0</v>
      </c>
      <c r="E14" s="99">
        <f ca="1">IF(Rangliste!M15-Rangliste!J15=12,0,IF(Rangliste!M15-Rangliste!J15=11,1,IF(Rangliste!M15-Rangliste!J15&lt;11,2,0)))</f>
        <v>0</v>
      </c>
      <c r="F14" s="69">
        <f t="shared" si="0"/>
        <v>1</v>
      </c>
    </row>
    <row r="15" spans="1:6">
      <c r="A15" s="34">
        <v>12</v>
      </c>
      <c r="B15" s="34">
        <f>Rangliste!C16</f>
        <v>0</v>
      </c>
      <c r="C15" s="34">
        <f>Rangliste!D16</f>
        <v>0</v>
      </c>
      <c r="D15" s="99">
        <f>IF(Rangliste!I16=1,1,IF(Rangliste!I16=2,1,IF(Rangliste!I16=3,1,IF(Rangliste!I16=4,1.5,IF(Rangliste!I16=5,1.5,IF(Rangliste!I16=6,1.5,IF(Rangliste!I16=7,1.5,IF(Rangliste!I16=8,1.5,IF(Rangliste!I16=9,1.5,IF(Rangliste!I16=10,2,IF(Rangliste!I16=11,2,IF(Rangliste!I16=12,2,0))))))))))))</f>
        <v>0</v>
      </c>
      <c r="E15" s="99">
        <f ca="1">IF(Rangliste!M16-Rangliste!J16=12,0,IF(Rangliste!M16-Rangliste!J16=11,1,IF(Rangliste!M16-Rangliste!J16&lt;11,2,0)))</f>
        <v>0</v>
      </c>
      <c r="F15" s="69">
        <f t="shared" si="0"/>
        <v>1</v>
      </c>
    </row>
    <row r="16" spans="1:6">
      <c r="A16" s="34">
        <v>13</v>
      </c>
      <c r="B16" s="34">
        <f>Rangliste!C17</f>
        <v>0</v>
      </c>
      <c r="C16" s="34">
        <f>Rangliste!D17</f>
        <v>0</v>
      </c>
      <c r="D16" s="99">
        <f>IF(Rangliste!I17=1,1,IF(Rangliste!I17=2,1,IF(Rangliste!I17=3,1,IF(Rangliste!I17=4,1.5,IF(Rangliste!I17=5,1.5,IF(Rangliste!I17=6,1.5,IF(Rangliste!I17=7,1.5,IF(Rangliste!I17=8,1.5,IF(Rangliste!I17=9,1.5,IF(Rangliste!I17=10,2,IF(Rangliste!I17=11,2,IF(Rangliste!I17=12,2,0))))))))))))</f>
        <v>0</v>
      </c>
      <c r="E16" s="99">
        <f ca="1">IF(Rangliste!M17-Rangliste!J17=12,0,IF(Rangliste!M17-Rangliste!J17=11,1,IF(Rangliste!M17-Rangliste!J17&lt;11,2,0)))</f>
        <v>0</v>
      </c>
      <c r="F16" s="69">
        <f t="shared" si="0"/>
        <v>1</v>
      </c>
    </row>
    <row r="17" spans="1:6">
      <c r="A17" s="34">
        <v>14</v>
      </c>
      <c r="B17" s="34">
        <f>Rangliste!C18</f>
        <v>0</v>
      </c>
      <c r="C17" s="34">
        <f>Rangliste!D18</f>
        <v>0</v>
      </c>
      <c r="D17" s="99">
        <f>IF(Rangliste!I18=1,1,IF(Rangliste!I18=2,1,IF(Rangliste!I18=3,1,IF(Rangliste!I18=4,1.5,IF(Rangliste!I18=5,1.5,IF(Rangliste!I18=6,1.5,IF(Rangliste!I18=7,1.5,IF(Rangliste!I18=8,1.5,IF(Rangliste!I18=9,1.5,IF(Rangliste!I18=10,2,IF(Rangliste!I18=11,2,IF(Rangliste!I18=12,2,0))))))))))))</f>
        <v>0</v>
      </c>
      <c r="E17" s="99">
        <f ca="1">IF(Rangliste!M18-Rangliste!J18=12,0,IF(Rangliste!M18-Rangliste!J18=11,1,IF(Rangliste!M18-Rangliste!J18&lt;11,2,0)))</f>
        <v>0</v>
      </c>
      <c r="F17" s="69">
        <f t="shared" si="0"/>
        <v>1</v>
      </c>
    </row>
    <row r="18" spans="1:6">
      <c r="A18" s="34">
        <v>15</v>
      </c>
      <c r="B18" s="34">
        <f>Rangliste!C19</f>
        <v>0</v>
      </c>
      <c r="C18" s="34">
        <f>Rangliste!D19</f>
        <v>0</v>
      </c>
      <c r="D18" s="99">
        <f>IF(Rangliste!I19=1,1,IF(Rangliste!I19=2,1,IF(Rangliste!I19=3,1,IF(Rangliste!I19=4,1.5,IF(Rangliste!I19=5,1.5,IF(Rangliste!I19=6,1.5,IF(Rangliste!I19=7,1.5,IF(Rangliste!I19=8,1.5,IF(Rangliste!I19=9,1.5,IF(Rangliste!I19=10,2,IF(Rangliste!I19=11,2,IF(Rangliste!I19=12,2,0))))))))))))</f>
        <v>0</v>
      </c>
      <c r="E18" s="99">
        <f ca="1">IF(Rangliste!M19-Rangliste!J19=12,0,IF(Rangliste!M19-Rangliste!J19=11,1,IF(Rangliste!M19-Rangliste!J19&lt;11,2,0)))</f>
        <v>0</v>
      </c>
      <c r="F18" s="69">
        <f t="shared" si="0"/>
        <v>1</v>
      </c>
    </row>
    <row r="19" spans="1:6">
      <c r="A19" s="34">
        <v>16</v>
      </c>
      <c r="B19" s="34">
        <f>Rangliste!C20</f>
        <v>0</v>
      </c>
      <c r="C19" s="34">
        <f>Rangliste!D20</f>
        <v>0</v>
      </c>
      <c r="D19" s="99">
        <f>IF(Rangliste!I20=1,1,IF(Rangliste!I20=2,1,IF(Rangliste!I20=3,1,IF(Rangliste!I20=4,1.5,IF(Rangliste!I20=5,1.5,IF(Rangliste!I20=6,1.5,IF(Rangliste!I20=7,1.5,IF(Rangliste!I20=8,1.5,IF(Rangliste!I20=9,1.5,IF(Rangliste!I20=10,2,IF(Rangliste!I20=11,2,IF(Rangliste!I20=12,2,0))))))))))))</f>
        <v>0</v>
      </c>
      <c r="E19" s="99">
        <f ca="1">IF(Rangliste!M20-Rangliste!J20=12,0,IF(Rangliste!M20-Rangliste!J20=11,1,IF(Rangliste!M20-Rangliste!J20&lt;11,2,0)))</f>
        <v>0</v>
      </c>
      <c r="F19" s="69">
        <f t="shared" si="0"/>
        <v>1</v>
      </c>
    </row>
    <row r="20" spans="1:6">
      <c r="A20" s="34">
        <v>17</v>
      </c>
      <c r="B20" s="34">
        <f>Rangliste!C21</f>
        <v>0</v>
      </c>
      <c r="C20" s="34">
        <f>Rangliste!D21</f>
        <v>0</v>
      </c>
      <c r="D20" s="99">
        <f>IF(Rangliste!I21=1,1,IF(Rangliste!I21=2,1,IF(Rangliste!I21=3,1,IF(Rangliste!I21=4,1.5,IF(Rangliste!I21=5,1.5,IF(Rangliste!I21=6,1.5,IF(Rangliste!I21=7,1.5,IF(Rangliste!I21=8,1.5,IF(Rangliste!I21=9,1.5,IF(Rangliste!I21=10,2,IF(Rangliste!I21=11,2,IF(Rangliste!I21=12,2,0))))))))))))</f>
        <v>0</v>
      </c>
      <c r="E20" s="99">
        <f ca="1">IF(Rangliste!M21-Rangliste!J21=12,0,IF(Rangliste!M21-Rangliste!J21=11,1,IF(Rangliste!M21-Rangliste!J21&lt;11,2,0)))</f>
        <v>0</v>
      </c>
      <c r="F20" s="69">
        <f t="shared" si="0"/>
        <v>1</v>
      </c>
    </row>
    <row r="21" spans="1:6">
      <c r="A21" s="34">
        <v>18</v>
      </c>
      <c r="B21" s="34">
        <f>Rangliste!C22</f>
        <v>0</v>
      </c>
      <c r="C21" s="34">
        <f>Rangliste!D22</f>
        <v>0</v>
      </c>
      <c r="D21" s="99">
        <f>IF(Rangliste!I22=1,1,IF(Rangliste!I22=2,1,IF(Rangliste!I22=3,1,IF(Rangliste!I22=4,1.5,IF(Rangliste!I22=5,1.5,IF(Rangliste!I22=6,1.5,IF(Rangliste!I22=7,1.5,IF(Rangliste!I22=8,1.5,IF(Rangliste!I22=9,1.5,IF(Rangliste!I22=10,2,IF(Rangliste!I22=11,2,IF(Rangliste!I22=12,2,0))))))))))))</f>
        <v>0</v>
      </c>
      <c r="E21" s="99">
        <f ca="1">IF(Rangliste!M22-Rangliste!J22=12,0,IF(Rangliste!M22-Rangliste!J22=11,1,IF(Rangliste!M22-Rangliste!J22&lt;11,2,0)))</f>
        <v>0</v>
      </c>
      <c r="F21" s="69">
        <f t="shared" si="0"/>
        <v>1</v>
      </c>
    </row>
    <row r="22" spans="1:6">
      <c r="A22" s="34">
        <v>19</v>
      </c>
      <c r="B22" s="34">
        <f>Rangliste!C23</f>
        <v>0</v>
      </c>
      <c r="C22" s="34">
        <f>Rangliste!D23</f>
        <v>0</v>
      </c>
      <c r="D22" s="99">
        <f>IF(Rangliste!I23=1,1,IF(Rangliste!I23=2,1,IF(Rangliste!I23=3,1,IF(Rangliste!I23=4,1.5,IF(Rangliste!I23=5,1.5,IF(Rangliste!I23=6,1.5,IF(Rangliste!I23=7,1.5,IF(Rangliste!I23=8,1.5,IF(Rangliste!I23=9,1.5,IF(Rangliste!I23=10,2,IF(Rangliste!I23=11,2,IF(Rangliste!I23=12,2,0))))))))))))</f>
        <v>0</v>
      </c>
      <c r="E22" s="99">
        <f ca="1">IF(Rangliste!M23-Rangliste!J23=12,0,IF(Rangliste!M23-Rangliste!J23=11,1,IF(Rangliste!M23-Rangliste!J23&lt;11,2,0)))</f>
        <v>0</v>
      </c>
      <c r="F22" s="69">
        <f t="shared" si="0"/>
        <v>1</v>
      </c>
    </row>
    <row r="23" spans="1:6">
      <c r="A23" s="34">
        <v>20</v>
      </c>
      <c r="B23" s="34">
        <f>Rangliste!C24</f>
        <v>0</v>
      </c>
      <c r="C23" s="34">
        <f>Rangliste!D24</f>
        <v>0</v>
      </c>
      <c r="D23" s="99">
        <f>IF(Rangliste!I24=1,1,IF(Rangliste!I24=2,1,IF(Rangliste!I24=3,1,IF(Rangliste!I24=4,1.5,IF(Rangliste!I24=5,1.5,IF(Rangliste!I24=6,1.5,IF(Rangliste!I24=7,1.5,IF(Rangliste!I24=8,1.5,IF(Rangliste!I24=9,1.5,IF(Rangliste!I24=10,2,IF(Rangliste!I24=11,2,IF(Rangliste!I24=12,2,0))))))))))))</f>
        <v>0</v>
      </c>
      <c r="E23" s="99">
        <f ca="1">IF(Rangliste!M24-Rangliste!J24=12,0,IF(Rangliste!M24-Rangliste!J24=11,1,IF(Rangliste!M24-Rangliste!J24&lt;11,2,0)))</f>
        <v>0</v>
      </c>
      <c r="F23" s="69">
        <f t="shared" si="0"/>
        <v>1</v>
      </c>
    </row>
    <row r="24" spans="1:6">
      <c r="A24" s="34">
        <v>21</v>
      </c>
      <c r="B24" s="34">
        <f>Rangliste!C25</f>
        <v>0</v>
      </c>
      <c r="C24" s="34">
        <f>Rangliste!D25</f>
        <v>0</v>
      </c>
      <c r="D24" s="99">
        <f>IF(Rangliste!I25=1,1,IF(Rangliste!I25=2,1,IF(Rangliste!I25=3,1,IF(Rangliste!I25=4,1.5,IF(Rangliste!I25=5,1.5,IF(Rangliste!I25=6,1.5,IF(Rangliste!I25=7,1.5,IF(Rangliste!I25=8,1.5,IF(Rangliste!I25=9,1.5,IF(Rangliste!I25=10,2,IF(Rangliste!I25=11,2,IF(Rangliste!I25=12,2,0))))))))))))</f>
        <v>0</v>
      </c>
      <c r="E24" s="99">
        <f ca="1">IF(Rangliste!M25-Rangliste!J25=12,0,IF(Rangliste!M25-Rangliste!J25=11,1,IF(Rangliste!M25-Rangliste!J25&lt;11,2,0)))</f>
        <v>0</v>
      </c>
      <c r="F24" s="69">
        <f t="shared" si="0"/>
        <v>1</v>
      </c>
    </row>
    <row r="25" spans="1:6">
      <c r="A25" s="34">
        <v>22</v>
      </c>
      <c r="B25" s="34">
        <f>Rangliste!C26</f>
        <v>0</v>
      </c>
      <c r="C25" s="34">
        <f>Rangliste!D26</f>
        <v>0</v>
      </c>
      <c r="D25" s="99">
        <f>IF(Rangliste!I26=1,1,IF(Rangliste!I26=2,1,IF(Rangliste!I26=3,1,IF(Rangliste!I26=4,1.5,IF(Rangliste!I26=5,1.5,IF(Rangliste!I26=6,1.5,IF(Rangliste!I26=7,1.5,IF(Rangliste!I26=8,1.5,IF(Rangliste!I26=9,1.5,IF(Rangliste!I26=10,2,IF(Rangliste!I26=11,2,IF(Rangliste!I26=12,2,0))))))))))))</f>
        <v>0</v>
      </c>
      <c r="E25" s="99">
        <f ca="1">IF(Rangliste!M26-Rangliste!J26=12,0,IF(Rangliste!M26-Rangliste!J26=11,1,IF(Rangliste!M26-Rangliste!J26&lt;11,2,0)))</f>
        <v>0</v>
      </c>
      <c r="F25" s="69">
        <f t="shared" si="0"/>
        <v>1</v>
      </c>
    </row>
    <row r="26" spans="1:6">
      <c r="A26" s="34">
        <v>23</v>
      </c>
      <c r="B26" s="34">
        <f>Rangliste!C27</f>
        <v>0</v>
      </c>
      <c r="C26" s="34">
        <f>Rangliste!D27</f>
        <v>0</v>
      </c>
      <c r="D26" s="99">
        <f>IF(Rangliste!I27=1,1,IF(Rangliste!I27=2,1,IF(Rangliste!I27=3,1,IF(Rangliste!I27=4,1.5,IF(Rangliste!I27=5,1.5,IF(Rangliste!I27=6,1.5,IF(Rangliste!I27=7,1.5,IF(Rangliste!I27=8,1.5,IF(Rangliste!I27=9,1.5,IF(Rangliste!I27=10,2,IF(Rangliste!I27=11,2,IF(Rangliste!I27=12,2,0))))))))))))</f>
        <v>0</v>
      </c>
      <c r="E26" s="99">
        <f ca="1">IF(Rangliste!M27-Rangliste!J27=12,0,IF(Rangliste!M27-Rangliste!J27=11,1,IF(Rangliste!M27-Rangliste!J27&lt;11,2,0)))</f>
        <v>0</v>
      </c>
      <c r="F26" s="69">
        <f t="shared" si="0"/>
        <v>1</v>
      </c>
    </row>
    <row r="27" spans="1:6">
      <c r="A27" s="34">
        <v>24</v>
      </c>
      <c r="B27" s="34">
        <f>Rangliste!C28</f>
        <v>0</v>
      </c>
      <c r="C27" s="34">
        <f>Rangliste!D28</f>
        <v>0</v>
      </c>
      <c r="D27" s="99">
        <f>IF(Rangliste!I28=1,1,IF(Rangliste!I28=2,1,IF(Rangliste!I28=3,1,IF(Rangliste!I28=4,1.5,IF(Rangliste!I28=5,1.5,IF(Rangliste!I28=6,1.5,IF(Rangliste!I28=7,1.5,IF(Rangliste!I28=8,1.5,IF(Rangliste!I28=9,1.5,IF(Rangliste!I28=10,2,IF(Rangliste!I28=11,2,IF(Rangliste!I28=12,2,0))))))))))))</f>
        <v>0</v>
      </c>
      <c r="E27" s="99">
        <f ca="1">IF(Rangliste!M28-Rangliste!J28=12,0,IF(Rangliste!M28-Rangliste!J28=11,1,IF(Rangliste!M28-Rangliste!J28&lt;11,2,0)))</f>
        <v>0</v>
      </c>
      <c r="F27" s="69">
        <f t="shared" si="0"/>
        <v>1</v>
      </c>
    </row>
    <row r="28" spans="1:6">
      <c r="A28" s="34">
        <v>25</v>
      </c>
      <c r="B28" s="34">
        <f>Rangliste!C29</f>
        <v>0</v>
      </c>
      <c r="C28" s="34">
        <f>Rangliste!D29</f>
        <v>0</v>
      </c>
      <c r="D28" s="99">
        <f>IF(Rangliste!I29=1,1,IF(Rangliste!I29=2,1,IF(Rangliste!I29=3,1,IF(Rangliste!I29=4,1.5,IF(Rangliste!I29=5,1.5,IF(Rangliste!I29=6,1.5,IF(Rangliste!I29=7,1.5,IF(Rangliste!I29=8,1.5,IF(Rangliste!I29=9,1.5,IF(Rangliste!I29=10,2,IF(Rangliste!I29=11,2,IF(Rangliste!I29=12,2,0))))))))))))</f>
        <v>0</v>
      </c>
      <c r="E28" s="99">
        <f ca="1">IF(Rangliste!M29-Rangliste!J29=12,0,IF(Rangliste!M29-Rangliste!J29=11,1,IF(Rangliste!M29-Rangliste!J29&lt;11,2,0)))</f>
        <v>0</v>
      </c>
      <c r="F28" s="69">
        <f t="shared" si="0"/>
        <v>1</v>
      </c>
    </row>
    <row r="29" spans="1:6">
      <c r="A29" s="34">
        <v>26</v>
      </c>
      <c r="B29" s="34">
        <f>Rangliste!C30</f>
        <v>0</v>
      </c>
      <c r="C29" s="34">
        <f>Rangliste!D30</f>
        <v>0</v>
      </c>
      <c r="D29" s="99">
        <f>IF(Rangliste!I30=1,1,IF(Rangliste!I30=2,1,IF(Rangliste!I30=3,1,IF(Rangliste!I30=4,1.5,IF(Rangliste!I30=5,1.5,IF(Rangliste!I30=6,1.5,IF(Rangliste!I30=7,1.5,IF(Rangliste!I30=8,1.5,IF(Rangliste!I30=9,1.5,IF(Rangliste!I30=10,2,IF(Rangliste!I30=11,2,IF(Rangliste!I30=12,2,0))))))))))))</f>
        <v>0</v>
      </c>
      <c r="E29" s="99">
        <f ca="1">IF(Rangliste!M30-Rangliste!J30=12,0,IF(Rangliste!M30-Rangliste!J30=11,1,IF(Rangliste!M30-Rangliste!J30&lt;11,2,0)))</f>
        <v>0</v>
      </c>
      <c r="F29" s="69">
        <f t="shared" si="0"/>
        <v>1</v>
      </c>
    </row>
    <row r="30" spans="1:6">
      <c r="A30" s="34">
        <v>27</v>
      </c>
      <c r="B30" s="34">
        <f>Rangliste!C31</f>
        <v>0</v>
      </c>
      <c r="C30" s="34">
        <f>Rangliste!D31</f>
        <v>0</v>
      </c>
      <c r="D30" s="99">
        <f>IF(Rangliste!I31=1,1,IF(Rangliste!I31=2,1,IF(Rangliste!I31=3,1,IF(Rangliste!I31=4,1.5,IF(Rangliste!I31=5,1.5,IF(Rangliste!I31=6,1.5,IF(Rangliste!I31=7,1.5,IF(Rangliste!I31=8,1.5,IF(Rangliste!I31=9,1.5,IF(Rangliste!I31=10,2,IF(Rangliste!I31=11,2,IF(Rangliste!I31=12,2,0))))))))))))</f>
        <v>0</v>
      </c>
      <c r="E30" s="99">
        <f ca="1">IF(Rangliste!M31-Rangliste!J31=12,0,IF(Rangliste!M31-Rangliste!J31=11,1,IF(Rangliste!M31-Rangliste!J31&lt;11,2,0)))</f>
        <v>0</v>
      </c>
      <c r="F30" s="69">
        <f t="shared" si="0"/>
        <v>1</v>
      </c>
    </row>
    <row r="31" spans="1:6">
      <c r="A31" s="34">
        <v>28</v>
      </c>
      <c r="B31" s="34">
        <f>Rangliste!C32</f>
        <v>0</v>
      </c>
      <c r="C31" s="34">
        <f>Rangliste!D32</f>
        <v>0</v>
      </c>
      <c r="D31" s="99">
        <f>IF(Rangliste!I32=1,1,IF(Rangliste!I32=2,1,IF(Rangliste!I32=3,1,IF(Rangliste!I32=4,1.5,IF(Rangliste!I32=5,1.5,IF(Rangliste!I32=6,1.5,IF(Rangliste!I32=7,1.5,IF(Rangliste!I32=8,1.5,IF(Rangliste!I32=9,1.5,IF(Rangliste!I32=10,2,IF(Rangliste!I32=11,2,IF(Rangliste!I32=12,2,0))))))))))))</f>
        <v>0</v>
      </c>
      <c r="E31" s="99">
        <f ca="1">IF(Rangliste!M32-Rangliste!J32=12,0,IF(Rangliste!M32-Rangliste!J32=11,1,IF(Rangliste!M32-Rangliste!J32&lt;11,2,0)))</f>
        <v>0</v>
      </c>
      <c r="F31" s="69">
        <f t="shared" si="0"/>
        <v>1</v>
      </c>
    </row>
    <row r="32" spans="1:6">
      <c r="A32" s="34">
        <v>29</v>
      </c>
      <c r="B32" s="34">
        <f>Rangliste!C33</f>
        <v>0</v>
      </c>
      <c r="C32" s="34">
        <f>Rangliste!D33</f>
        <v>0</v>
      </c>
      <c r="D32" s="99">
        <f>IF(Rangliste!I33=1,1,IF(Rangliste!I33=2,1,IF(Rangliste!I33=3,1,IF(Rangliste!I33=4,1.5,IF(Rangliste!I33=5,1.5,IF(Rangliste!I33=6,1.5,IF(Rangliste!I33=7,1.5,IF(Rangliste!I33=8,1.5,IF(Rangliste!I33=9,1.5,IF(Rangliste!I33=10,2,IF(Rangliste!I33=11,2,IF(Rangliste!I33=12,2,0))))))))))))</f>
        <v>0</v>
      </c>
      <c r="E32" s="99">
        <f ca="1">IF(Rangliste!M33-Rangliste!J33=12,0,IF(Rangliste!M33-Rangliste!J33=11,1,IF(Rangliste!M33-Rangliste!J33&lt;11,2,0)))</f>
        <v>0</v>
      </c>
      <c r="F32" s="69">
        <f t="shared" si="0"/>
        <v>1</v>
      </c>
    </row>
    <row r="33" spans="1:6">
      <c r="A33" s="34">
        <v>30</v>
      </c>
      <c r="B33" s="34">
        <f>Rangliste!C34</f>
        <v>0</v>
      </c>
      <c r="C33" s="34">
        <f>Rangliste!D34</f>
        <v>0</v>
      </c>
      <c r="D33" s="99">
        <f>IF(Rangliste!I34=1,1,IF(Rangliste!I34=2,1,IF(Rangliste!I34=3,1,IF(Rangliste!I34=4,1.5,IF(Rangliste!I34=5,1.5,IF(Rangliste!I34=6,1.5,IF(Rangliste!I34=7,1.5,IF(Rangliste!I34=8,1.5,IF(Rangliste!I34=9,1.5,IF(Rangliste!I34=10,2,IF(Rangliste!I34=11,2,IF(Rangliste!I34=12,2,0))))))))))))</f>
        <v>0</v>
      </c>
      <c r="E33" s="99">
        <f ca="1">IF(Rangliste!M34-Rangliste!J34=12,0,IF(Rangliste!M34-Rangliste!J34=11,1,IF(Rangliste!M34-Rangliste!J34&lt;11,2,0)))</f>
        <v>0</v>
      </c>
      <c r="F33" s="69">
        <f t="shared" si="0"/>
        <v>1</v>
      </c>
    </row>
    <row r="34" spans="1:6">
      <c r="A34" s="34">
        <v>31</v>
      </c>
      <c r="B34" s="34">
        <f>Rangliste!C35</f>
        <v>0</v>
      </c>
      <c r="C34" s="34">
        <f>Rangliste!D35</f>
        <v>0</v>
      </c>
      <c r="D34" s="99">
        <f>IF(Rangliste!I35=1,1,IF(Rangliste!I35=2,1,IF(Rangliste!I35=3,1,IF(Rangliste!I35=4,1.5,IF(Rangliste!I35=5,1.5,IF(Rangliste!I35=6,1.5,IF(Rangliste!I35=7,1.5,IF(Rangliste!I35=8,1.5,IF(Rangliste!I35=9,1.5,IF(Rangliste!I35=10,2,IF(Rangliste!I35=11,2,IF(Rangliste!I35=12,2,0))))))))))))</f>
        <v>0</v>
      </c>
      <c r="E34" s="99">
        <f ca="1">IF(Rangliste!M35-Rangliste!J35=12,0,IF(Rangliste!M35-Rangliste!J35=11,1,IF(Rangliste!M35-Rangliste!J35&lt;11,2,0)))</f>
        <v>0</v>
      </c>
      <c r="F34" s="69">
        <f t="shared" si="0"/>
        <v>1</v>
      </c>
    </row>
    <row r="35" spans="1:6">
      <c r="A35" s="34">
        <v>32</v>
      </c>
      <c r="B35" s="34">
        <f>Rangliste!C36</f>
        <v>0</v>
      </c>
      <c r="C35" s="34">
        <f>Rangliste!D36</f>
        <v>0</v>
      </c>
      <c r="D35" s="99">
        <f>IF(Rangliste!I36=1,1,IF(Rangliste!I36=2,1,IF(Rangliste!I36=3,1,IF(Rangliste!I36=4,1.5,IF(Rangliste!I36=5,1.5,IF(Rangliste!I36=6,1.5,IF(Rangliste!I36=7,1.5,IF(Rangliste!I36=8,1.5,IF(Rangliste!I36=9,1.5,IF(Rangliste!I36=10,2,IF(Rangliste!I36=11,2,IF(Rangliste!I36=12,2,0))))))))))))</f>
        <v>0</v>
      </c>
      <c r="E35" s="99">
        <f ca="1">IF(Rangliste!M36-Rangliste!J36=12,0,IF(Rangliste!M36-Rangliste!J36=11,1,IF(Rangliste!M36-Rangliste!J36&lt;11,2,0)))</f>
        <v>0</v>
      </c>
      <c r="F35" s="69">
        <f t="shared" si="0"/>
        <v>1</v>
      </c>
    </row>
    <row r="36" spans="1:6">
      <c r="A36" s="34">
        <v>33</v>
      </c>
      <c r="B36" s="34">
        <f>Rangliste!C37</f>
        <v>0</v>
      </c>
      <c r="C36" s="34">
        <f>Rangliste!D37</f>
        <v>0</v>
      </c>
      <c r="D36" s="99">
        <f>IF(Rangliste!I37=1,1,IF(Rangliste!I37=2,1,IF(Rangliste!I37=3,1,IF(Rangliste!I37=4,1.5,IF(Rangliste!I37=5,1.5,IF(Rangliste!I37=6,1.5,IF(Rangliste!I37=7,1.5,IF(Rangliste!I37=8,1.5,IF(Rangliste!I37=9,1.5,IF(Rangliste!I37=10,2,IF(Rangliste!I37=11,2,IF(Rangliste!I37=12,2,0))))))))))))</f>
        <v>0</v>
      </c>
      <c r="E36" s="99">
        <f ca="1">IF(Rangliste!M37-Rangliste!J37=12,0,IF(Rangliste!M37-Rangliste!J37=11,1,IF(Rangliste!M37-Rangliste!J37&lt;11,2,0)))</f>
        <v>0</v>
      </c>
      <c r="F36" s="69">
        <f t="shared" si="0"/>
        <v>1</v>
      </c>
    </row>
    <row r="37" spans="1:6">
      <c r="A37" s="34">
        <v>34</v>
      </c>
      <c r="B37" s="34">
        <f>Rangliste!C38</f>
        <v>0</v>
      </c>
      <c r="C37" s="34">
        <f>Rangliste!D38</f>
        <v>0</v>
      </c>
      <c r="D37" s="99">
        <f>IF(Rangliste!I38=1,1,IF(Rangliste!I38=2,1,IF(Rangliste!I38=3,1,IF(Rangliste!I38=4,1.5,IF(Rangliste!I38=5,1.5,IF(Rangliste!I38=6,1.5,IF(Rangliste!I38=7,1.5,IF(Rangliste!I38=8,1.5,IF(Rangliste!I38=9,1.5,IF(Rangliste!I38=10,2,IF(Rangliste!I38=11,2,IF(Rangliste!I38=12,2,0))))))))))))</f>
        <v>0</v>
      </c>
      <c r="E37" s="99">
        <f ca="1">IF(Rangliste!M38-Rangliste!J38=12,0,IF(Rangliste!M38-Rangliste!J38=11,1,IF(Rangliste!M38-Rangliste!J38&lt;11,2,0)))</f>
        <v>0</v>
      </c>
      <c r="F37" s="69">
        <f t="shared" si="0"/>
        <v>1</v>
      </c>
    </row>
    <row r="38" spans="1:6">
      <c r="A38" s="34">
        <v>35</v>
      </c>
      <c r="B38" s="34">
        <f>Rangliste!C39</f>
        <v>0</v>
      </c>
      <c r="C38" s="34">
        <f>Rangliste!D39</f>
        <v>0</v>
      </c>
      <c r="D38" s="99">
        <f>IF(Rangliste!I39=1,1,IF(Rangliste!I39=2,1,IF(Rangliste!I39=3,1,IF(Rangliste!I39=4,1.5,IF(Rangliste!I39=5,1.5,IF(Rangliste!I39=6,1.5,IF(Rangliste!I39=7,1.5,IF(Rangliste!I39=8,1.5,IF(Rangliste!I39=9,1.5,IF(Rangliste!I39=10,2,IF(Rangliste!I39=11,2,IF(Rangliste!I39=12,2,0))))))))))))</f>
        <v>0</v>
      </c>
      <c r="E38" s="99">
        <f ca="1">IF(Rangliste!M39-Rangliste!J39=12,0,IF(Rangliste!M39-Rangliste!J39=11,1,IF(Rangliste!M39-Rangliste!J39&lt;11,2,0)))</f>
        <v>0</v>
      </c>
      <c r="F38" s="69">
        <f t="shared" si="0"/>
        <v>1</v>
      </c>
    </row>
    <row r="39" spans="1:6">
      <c r="A39" s="34">
        <v>36</v>
      </c>
      <c r="B39" s="34">
        <f>Rangliste!C40</f>
        <v>0</v>
      </c>
      <c r="C39" s="34">
        <f>Rangliste!D40</f>
        <v>0</v>
      </c>
      <c r="D39" s="99">
        <f>IF(Rangliste!I40=1,1,IF(Rangliste!I40=2,1,IF(Rangliste!I40=3,1,IF(Rangliste!I40=4,1.5,IF(Rangliste!I40=5,1.5,IF(Rangliste!I40=6,1.5,IF(Rangliste!I40=7,1.5,IF(Rangliste!I40=8,1.5,IF(Rangliste!I40=9,1.5,IF(Rangliste!I40=10,2,IF(Rangliste!I40=11,2,IF(Rangliste!I40=12,2,0))))))))))))</f>
        <v>0</v>
      </c>
      <c r="E39" s="99">
        <f ca="1">IF(Rangliste!M40-Rangliste!J40=12,0,IF(Rangliste!M40-Rangliste!J40=11,1,IF(Rangliste!M40-Rangliste!J40&lt;11,2,0)))</f>
        <v>0</v>
      </c>
      <c r="F39" s="69">
        <f t="shared" si="0"/>
        <v>1</v>
      </c>
    </row>
    <row r="40" spans="1:6">
      <c r="A40" s="34">
        <v>37</v>
      </c>
      <c r="B40" s="34">
        <f>Rangliste!C41</f>
        <v>0</v>
      </c>
      <c r="C40" s="34">
        <f>Rangliste!D41</f>
        <v>0</v>
      </c>
      <c r="D40" s="99">
        <f>IF(Rangliste!I41=1,1,IF(Rangliste!I41=2,1,IF(Rangliste!I41=3,1,IF(Rangliste!I41=4,1.5,IF(Rangliste!I41=5,1.5,IF(Rangliste!I41=6,1.5,IF(Rangliste!I41=7,1.5,IF(Rangliste!I41=8,1.5,IF(Rangliste!I41=9,1.5,IF(Rangliste!I41=10,2,IF(Rangliste!I41=11,2,IF(Rangliste!I41=12,2,0))))))))))))</f>
        <v>0</v>
      </c>
      <c r="E40" s="99">
        <f ca="1">IF(Rangliste!M41-Rangliste!J41=12,0,IF(Rangliste!M41-Rangliste!J41=11,1,IF(Rangliste!M41-Rangliste!J41&lt;11,2,0)))</f>
        <v>0</v>
      </c>
      <c r="F40" s="69">
        <f t="shared" si="0"/>
        <v>1</v>
      </c>
    </row>
    <row r="41" spans="1:6">
      <c r="A41" s="34">
        <v>38</v>
      </c>
      <c r="B41" s="34">
        <f>Rangliste!C42</f>
        <v>0</v>
      </c>
      <c r="C41" s="34">
        <f>Rangliste!D42</f>
        <v>0</v>
      </c>
      <c r="D41" s="99">
        <f>IF(Rangliste!I42=1,1,IF(Rangliste!I42=2,1,IF(Rangliste!I42=3,1,IF(Rangliste!I42=4,1.5,IF(Rangliste!I42=5,1.5,IF(Rangliste!I42=6,1.5,IF(Rangliste!I42=7,1.5,IF(Rangliste!I42=8,1.5,IF(Rangliste!I42=9,1.5,IF(Rangliste!I42=10,2,IF(Rangliste!I42=11,2,IF(Rangliste!I42=12,2,0))))))))))))</f>
        <v>0</v>
      </c>
      <c r="E41" s="99">
        <f ca="1">IF(Rangliste!M42-Rangliste!J42=12,0,IF(Rangliste!M42-Rangliste!J42=11,1,IF(Rangliste!M42-Rangliste!J42&lt;11,2,0)))</f>
        <v>0</v>
      </c>
      <c r="F41" s="69">
        <f t="shared" si="0"/>
        <v>1</v>
      </c>
    </row>
    <row r="42" spans="1:6">
      <c r="A42" s="34">
        <v>39</v>
      </c>
      <c r="B42" s="34">
        <f>Rangliste!C43</f>
        <v>0</v>
      </c>
      <c r="C42" s="34">
        <f>Rangliste!D43</f>
        <v>0</v>
      </c>
      <c r="D42" s="99">
        <f>IF(Rangliste!I43=1,1,IF(Rangliste!I43=2,1,IF(Rangliste!I43=3,1,IF(Rangliste!I43=4,1.5,IF(Rangliste!I43=5,1.5,IF(Rangliste!I43=6,1.5,IF(Rangliste!I43=7,1.5,IF(Rangliste!I43=8,1.5,IF(Rangliste!I43=9,1.5,IF(Rangliste!I43=10,2,IF(Rangliste!I43=11,2,IF(Rangliste!I43=12,2,0))))))))))))</f>
        <v>0</v>
      </c>
      <c r="E42" s="99">
        <f ca="1">IF(Rangliste!M43-Rangliste!J43=12,0,IF(Rangliste!M43-Rangliste!J43=11,1,IF(Rangliste!M43-Rangliste!J43&lt;11,2,0)))</f>
        <v>0</v>
      </c>
      <c r="F42" s="69">
        <f t="shared" si="0"/>
        <v>1</v>
      </c>
    </row>
    <row r="43" spans="1:6">
      <c r="A43" s="34">
        <v>40</v>
      </c>
      <c r="B43" s="34">
        <f>Rangliste!C44</f>
        <v>0</v>
      </c>
      <c r="C43" s="34">
        <f>Rangliste!D44</f>
        <v>0</v>
      </c>
      <c r="D43" s="99">
        <f>IF(Rangliste!I44=1,1,IF(Rangliste!I44=2,1,IF(Rangliste!I44=3,1,IF(Rangliste!I44=4,1.5,IF(Rangliste!I44=5,1.5,IF(Rangliste!I44=6,1.5,IF(Rangliste!I44=7,1.5,IF(Rangliste!I44=8,1.5,IF(Rangliste!I44=9,1.5,IF(Rangliste!I44=10,2,IF(Rangliste!I44=11,2,IF(Rangliste!I44=12,2,0))))))))))))</f>
        <v>0</v>
      </c>
      <c r="E43" s="99">
        <f ca="1">IF(Rangliste!M44-Rangliste!J44=12,0,IF(Rangliste!M44-Rangliste!J44=11,1,IF(Rangliste!M44-Rangliste!J44&lt;11,2,0)))</f>
        <v>0</v>
      </c>
      <c r="F43" s="69">
        <f t="shared" si="0"/>
        <v>1</v>
      </c>
    </row>
    <row r="44" spans="1:6">
      <c r="A44" s="34">
        <v>41</v>
      </c>
      <c r="B44" s="34">
        <f>Rangliste!C45</f>
        <v>0</v>
      </c>
      <c r="C44" s="34">
        <f>Rangliste!D45</f>
        <v>0</v>
      </c>
      <c r="D44" s="99">
        <f>IF(Rangliste!I45=1,1,IF(Rangliste!I45=2,1,IF(Rangliste!I45=3,1,IF(Rangliste!I45=4,1.5,IF(Rangliste!I45=5,1.5,IF(Rangliste!I45=6,1.5,IF(Rangliste!I45=7,1.5,IF(Rangliste!I45=8,1.5,IF(Rangliste!I45=9,1.5,IF(Rangliste!I45=10,2,IF(Rangliste!I45=11,2,IF(Rangliste!I45=12,2,0))))))))))))</f>
        <v>0</v>
      </c>
      <c r="E44" s="99">
        <f ca="1">IF(Rangliste!M45-Rangliste!J45=12,0,IF(Rangliste!M45-Rangliste!J45=11,1,IF(Rangliste!M45-Rangliste!J45&lt;11,2,0)))</f>
        <v>0</v>
      </c>
      <c r="F44" s="69">
        <f t="shared" si="0"/>
        <v>1</v>
      </c>
    </row>
    <row r="45" spans="1:6">
      <c r="A45" s="34">
        <v>42</v>
      </c>
      <c r="B45" s="34">
        <f>Rangliste!C46</f>
        <v>0</v>
      </c>
      <c r="C45" s="34">
        <f>Rangliste!D46</f>
        <v>0</v>
      </c>
      <c r="D45" s="99">
        <f>IF(Rangliste!I46=1,1,IF(Rangliste!I46=2,1,IF(Rangliste!I46=3,1,IF(Rangliste!I46=4,1.5,IF(Rangliste!I46=5,1.5,IF(Rangliste!I46=6,1.5,IF(Rangliste!I46=7,1.5,IF(Rangliste!I46=8,1.5,IF(Rangliste!I46=9,1.5,IF(Rangliste!I46=10,2,IF(Rangliste!I46=11,2,IF(Rangliste!I46=12,2,0))))))))))))</f>
        <v>0</v>
      </c>
      <c r="E45" s="99">
        <f ca="1">IF(Rangliste!M46-Rangliste!J46=12,0,IF(Rangliste!M46-Rangliste!J46=11,1,IF(Rangliste!M46-Rangliste!J46&lt;11,2,0)))</f>
        <v>0</v>
      </c>
      <c r="F45" s="69">
        <f t="shared" si="0"/>
        <v>1</v>
      </c>
    </row>
    <row r="46" spans="1:6">
      <c r="A46" s="34">
        <v>43</v>
      </c>
      <c r="B46" s="34">
        <f>Rangliste!C47</f>
        <v>0</v>
      </c>
      <c r="C46" s="34">
        <f>Rangliste!D47</f>
        <v>0</v>
      </c>
      <c r="D46" s="99">
        <f>IF(Rangliste!I47=1,1,IF(Rangliste!I47=2,1,IF(Rangliste!I47=3,1,IF(Rangliste!I47=4,1.5,IF(Rangliste!I47=5,1.5,IF(Rangliste!I47=6,1.5,IF(Rangliste!I47=7,1.5,IF(Rangliste!I47=8,1.5,IF(Rangliste!I47=9,1.5,IF(Rangliste!I47=10,2,IF(Rangliste!I47=11,2,IF(Rangliste!I47=12,2,0))))))))))))</f>
        <v>0</v>
      </c>
      <c r="E46" s="99">
        <f ca="1">IF(Rangliste!M47-Rangliste!J47=12,0,IF(Rangliste!M47-Rangliste!J47=11,1,IF(Rangliste!M47-Rangliste!J47&lt;11,2,0)))</f>
        <v>0</v>
      </c>
      <c r="F46" s="69">
        <f t="shared" si="0"/>
        <v>1</v>
      </c>
    </row>
    <row r="47" spans="1:6">
      <c r="A47" s="34">
        <v>44</v>
      </c>
      <c r="B47" s="34">
        <f>Rangliste!C48</f>
        <v>0</v>
      </c>
      <c r="C47" s="34">
        <f>Rangliste!D48</f>
        <v>0</v>
      </c>
      <c r="D47" s="99">
        <f>IF(Rangliste!I48=1,1,IF(Rangliste!I48=2,1,IF(Rangliste!I48=3,1,IF(Rangliste!I48=4,1.5,IF(Rangliste!I48=5,1.5,IF(Rangliste!I48=6,1.5,IF(Rangliste!I48=7,1.5,IF(Rangliste!I48=8,1.5,IF(Rangliste!I48=9,1.5,IF(Rangliste!I48=10,2,IF(Rangliste!I48=11,2,IF(Rangliste!I48=12,2,0))))))))))))</f>
        <v>0</v>
      </c>
      <c r="E47" s="99">
        <f ca="1">IF(Rangliste!M48-Rangliste!J48=12,0,IF(Rangliste!M48-Rangliste!J48=11,1,IF(Rangliste!M48-Rangliste!J48&lt;11,2,0)))</f>
        <v>0</v>
      </c>
      <c r="F47" s="69">
        <f t="shared" si="0"/>
        <v>1</v>
      </c>
    </row>
    <row r="48" spans="1:6">
      <c r="A48" s="34">
        <v>45</v>
      </c>
      <c r="B48" s="34">
        <f>Rangliste!C49</f>
        <v>0</v>
      </c>
      <c r="C48" s="34">
        <f>Rangliste!D49</f>
        <v>0</v>
      </c>
      <c r="D48" s="99">
        <f>IF(Rangliste!I49=1,1,IF(Rangliste!I49=2,1,IF(Rangliste!I49=3,1,IF(Rangliste!I49=4,1.5,IF(Rangliste!I49=5,1.5,IF(Rangliste!I49=6,1.5,IF(Rangliste!I49=7,1.5,IF(Rangliste!I49=8,1.5,IF(Rangliste!I49=9,1.5,IF(Rangliste!I49=10,2,IF(Rangliste!I49=11,2,IF(Rangliste!I49=12,2,0))))))))))))</f>
        <v>0</v>
      </c>
      <c r="E48" s="99">
        <f ca="1">IF(Rangliste!M49-Rangliste!J49=12,0,IF(Rangliste!M49-Rangliste!J49=11,1,IF(Rangliste!M49-Rangliste!J49&lt;11,2,0)))</f>
        <v>0</v>
      </c>
      <c r="F48" s="69">
        <f t="shared" si="0"/>
        <v>1</v>
      </c>
    </row>
    <row r="49" spans="1:6">
      <c r="A49" s="34">
        <v>46</v>
      </c>
      <c r="B49" s="34">
        <f>Rangliste!C50</f>
        <v>0</v>
      </c>
      <c r="C49" s="34">
        <f>Rangliste!D50</f>
        <v>0</v>
      </c>
      <c r="D49" s="99">
        <f>IF(Rangliste!I50=1,1,IF(Rangliste!I50=2,1,IF(Rangliste!I50=3,1,IF(Rangliste!I50=4,1.5,IF(Rangliste!I50=5,1.5,IF(Rangliste!I50=6,1.5,IF(Rangliste!I50=7,1.5,IF(Rangliste!I50=8,1.5,IF(Rangliste!I50=9,1.5,IF(Rangliste!I50=10,2,IF(Rangliste!I50=11,2,IF(Rangliste!I50=12,2,0))))))))))))</f>
        <v>0</v>
      </c>
      <c r="E49" s="99">
        <f ca="1">IF(Rangliste!M50-Rangliste!J50=12,0,IF(Rangliste!M50-Rangliste!J50=11,1,IF(Rangliste!M50-Rangliste!J50&lt;11,2,0)))</f>
        <v>0</v>
      </c>
      <c r="F49" s="69">
        <f t="shared" si="0"/>
        <v>1</v>
      </c>
    </row>
    <row r="50" spans="1:6">
      <c r="A50" s="34">
        <v>47</v>
      </c>
      <c r="B50" s="34">
        <f>Rangliste!C51</f>
        <v>0</v>
      </c>
      <c r="C50" s="34">
        <f>Rangliste!D51</f>
        <v>0</v>
      </c>
      <c r="D50" s="99">
        <f>IF(Rangliste!I51=1,1,IF(Rangliste!I51=2,1,IF(Rangliste!I51=3,1,IF(Rangliste!I51=4,1.5,IF(Rangliste!I51=5,1.5,IF(Rangliste!I51=6,1.5,IF(Rangliste!I51=7,1.5,IF(Rangliste!I51=8,1.5,IF(Rangliste!I51=9,1.5,IF(Rangliste!I51=10,2,IF(Rangliste!I51=11,2,IF(Rangliste!I51=12,2,0))))))))))))</f>
        <v>0</v>
      </c>
      <c r="E50" s="99">
        <f ca="1">IF(Rangliste!M51-Rangliste!J51=12,0,IF(Rangliste!M51-Rangliste!J51=11,1,IF(Rangliste!M51-Rangliste!J51&lt;11,2,0)))</f>
        <v>0</v>
      </c>
      <c r="F50" s="69">
        <f t="shared" si="0"/>
        <v>1</v>
      </c>
    </row>
    <row r="51" spans="1:6">
      <c r="A51" s="34">
        <v>48</v>
      </c>
      <c r="B51" s="34">
        <f>Rangliste!C52</f>
        <v>0</v>
      </c>
      <c r="C51" s="34">
        <f>Rangliste!D52</f>
        <v>0</v>
      </c>
      <c r="D51" s="99">
        <f>IF(Rangliste!I52=1,1,IF(Rangliste!I52=2,1,IF(Rangliste!I52=3,1,IF(Rangliste!I52=4,1.5,IF(Rangliste!I52=5,1.5,IF(Rangliste!I52=6,1.5,IF(Rangliste!I52=7,1.5,IF(Rangliste!I52=8,1.5,IF(Rangliste!I52=9,1.5,IF(Rangliste!I52=10,2,IF(Rangliste!I52=11,2,IF(Rangliste!I52=12,2,0))))))))))))</f>
        <v>0</v>
      </c>
      <c r="E51" s="99">
        <f ca="1">IF(Rangliste!M52-Rangliste!J52=12,0,IF(Rangliste!M52-Rangliste!J52=11,1,IF(Rangliste!M52-Rangliste!J52&lt;11,2,0)))</f>
        <v>0</v>
      </c>
      <c r="F51" s="69">
        <f t="shared" si="0"/>
        <v>1</v>
      </c>
    </row>
    <row r="52" spans="1:6">
      <c r="A52" s="34">
        <v>49</v>
      </c>
      <c r="B52" s="34">
        <f>Rangliste!C53</f>
        <v>0</v>
      </c>
      <c r="C52" s="34">
        <f>Rangliste!D53</f>
        <v>0</v>
      </c>
      <c r="D52" s="99">
        <f>IF(Rangliste!I53=1,1,IF(Rangliste!I53=2,1,IF(Rangliste!I53=3,1,IF(Rangliste!I53=4,1.5,IF(Rangliste!I53=5,1.5,IF(Rangliste!I53=6,1.5,IF(Rangliste!I53=7,1.5,IF(Rangliste!I53=8,1.5,IF(Rangliste!I53=9,1.5,IF(Rangliste!I53=10,2,IF(Rangliste!I53=11,2,IF(Rangliste!I53=12,2,0))))))))))))</f>
        <v>0</v>
      </c>
      <c r="E52" s="99">
        <f ca="1">IF(Rangliste!M53-Rangliste!J53=12,0,IF(Rangliste!M53-Rangliste!J53=11,1,IF(Rangliste!M53-Rangliste!J53&lt;11,2,0)))</f>
        <v>0</v>
      </c>
      <c r="F52" s="69">
        <f t="shared" si="0"/>
        <v>1</v>
      </c>
    </row>
    <row r="53" spans="1:6">
      <c r="A53" s="34">
        <v>50</v>
      </c>
      <c r="B53" s="34">
        <f>Rangliste!C54</f>
        <v>0</v>
      </c>
      <c r="C53" s="34">
        <f>Rangliste!D54</f>
        <v>0</v>
      </c>
      <c r="D53" s="99">
        <f>IF(Rangliste!I54=1,1,IF(Rangliste!I54=2,1,IF(Rangliste!I54=3,1,IF(Rangliste!I54=4,1.5,IF(Rangliste!I54=5,1.5,IF(Rangliste!I54=6,1.5,IF(Rangliste!I54=7,1.5,IF(Rangliste!I54=8,1.5,IF(Rangliste!I54=9,1.5,IF(Rangliste!I54=10,2,IF(Rangliste!I54=11,2,IF(Rangliste!I54=12,2,0))))))))))))</f>
        <v>0</v>
      </c>
      <c r="E53" s="99">
        <f ca="1">IF(Rangliste!M54-Rangliste!J54=12,0,IF(Rangliste!M54-Rangliste!J54=11,1,IF(Rangliste!M54-Rangliste!J54&lt;11,2,0)))</f>
        <v>0</v>
      </c>
      <c r="F53" s="69">
        <f t="shared" si="0"/>
        <v>1</v>
      </c>
    </row>
    <row r="54" spans="1:6">
      <c r="A54" s="34">
        <v>51</v>
      </c>
      <c r="B54" s="34">
        <f>Rangliste!C55</f>
        <v>0</v>
      </c>
      <c r="C54" s="34">
        <f>Rangliste!D55</f>
        <v>0</v>
      </c>
      <c r="D54" s="99">
        <f>IF(Rangliste!I55=1,1,IF(Rangliste!I55=2,1,IF(Rangliste!I55=3,1,IF(Rangliste!I55=4,1.5,IF(Rangliste!I55=5,1.5,IF(Rangliste!I55=6,1.5,IF(Rangliste!I55=7,1.5,IF(Rangliste!I55=8,1.5,IF(Rangliste!I55=9,1.5,IF(Rangliste!I55=10,2,IF(Rangliste!I55=11,2,IF(Rangliste!I55=12,2,0))))))))))))</f>
        <v>0</v>
      </c>
      <c r="E54" s="99">
        <f ca="1">IF(Rangliste!M55-Rangliste!J55=12,0,IF(Rangliste!M55-Rangliste!J55=11,1,IF(Rangliste!M55-Rangliste!J55&lt;11,2,0)))</f>
        <v>0</v>
      </c>
      <c r="F54" s="69">
        <f t="shared" si="0"/>
        <v>1</v>
      </c>
    </row>
    <row r="55" spans="1:6">
      <c r="A55" s="34">
        <v>52</v>
      </c>
      <c r="B55" s="34">
        <f>Rangliste!C56</f>
        <v>0</v>
      </c>
      <c r="C55" s="34">
        <f>Rangliste!D56</f>
        <v>0</v>
      </c>
      <c r="D55" s="99">
        <f>IF(Rangliste!I56=1,1,IF(Rangliste!I56=2,1,IF(Rangliste!I56=3,1,IF(Rangliste!I56=4,1.5,IF(Rangliste!I56=5,1.5,IF(Rangliste!I56=6,1.5,IF(Rangliste!I56=7,1.5,IF(Rangliste!I56=8,1.5,IF(Rangliste!I56=9,1.5,IF(Rangliste!I56=10,2,IF(Rangliste!I56=11,2,IF(Rangliste!I56=12,2,0))))))))))))</f>
        <v>0</v>
      </c>
      <c r="E55" s="99">
        <f ca="1">IF(Rangliste!M56-Rangliste!J56=12,0,IF(Rangliste!M56-Rangliste!J56=11,1,IF(Rangliste!M56-Rangliste!J56&lt;11,2,0)))</f>
        <v>0</v>
      </c>
      <c r="F55" s="69">
        <f t="shared" si="0"/>
        <v>1</v>
      </c>
    </row>
    <row r="56" spans="1:6">
      <c r="A56" s="34">
        <v>53</v>
      </c>
      <c r="B56" s="34">
        <f>Rangliste!C57</f>
        <v>0</v>
      </c>
      <c r="C56" s="34">
        <f>Rangliste!D57</f>
        <v>0</v>
      </c>
      <c r="D56" s="99">
        <f>IF(Rangliste!I57=1,1,IF(Rangliste!I57=2,1,IF(Rangliste!I57=3,1,IF(Rangliste!I57=4,1.5,IF(Rangliste!I57=5,1.5,IF(Rangliste!I57=6,1.5,IF(Rangliste!I57=7,1.5,IF(Rangliste!I57=8,1.5,IF(Rangliste!I57=9,1.5,IF(Rangliste!I57=10,2,IF(Rangliste!I57=11,2,IF(Rangliste!I57=12,2,0))))))))))))</f>
        <v>0</v>
      </c>
      <c r="E56" s="99">
        <f ca="1">IF(Rangliste!M57-Rangliste!J57=12,0,IF(Rangliste!M57-Rangliste!J57=11,1,IF(Rangliste!M57-Rangliste!J57&lt;11,2,0)))</f>
        <v>0</v>
      </c>
      <c r="F56" s="69">
        <f t="shared" si="0"/>
        <v>1</v>
      </c>
    </row>
    <row r="57" spans="1:6">
      <c r="A57" s="34">
        <v>54</v>
      </c>
      <c r="B57" s="34">
        <f>Rangliste!C58</f>
        <v>0</v>
      </c>
      <c r="C57" s="34">
        <f>Rangliste!D58</f>
        <v>0</v>
      </c>
      <c r="D57" s="99">
        <f>IF(Rangliste!I58=1,1,IF(Rangliste!I58=2,1,IF(Rangliste!I58=3,1,IF(Rangliste!I58=4,1.5,IF(Rangliste!I58=5,1.5,IF(Rangliste!I58=6,1.5,IF(Rangliste!I58=7,1.5,IF(Rangliste!I58=8,1.5,IF(Rangliste!I58=9,1.5,IF(Rangliste!I58=10,2,IF(Rangliste!I58=11,2,IF(Rangliste!I58=12,2,0))))))))))))</f>
        <v>0</v>
      </c>
      <c r="E57" s="99">
        <f ca="1">IF(Rangliste!M58-Rangliste!J58=12,0,IF(Rangliste!M58-Rangliste!J58=11,1,IF(Rangliste!M58-Rangliste!J58&lt;11,2,0)))</f>
        <v>0</v>
      </c>
      <c r="F57" s="69">
        <f t="shared" si="0"/>
        <v>1</v>
      </c>
    </row>
    <row r="58" spans="1:6">
      <c r="A58" s="34">
        <v>55</v>
      </c>
      <c r="B58" s="34">
        <f>Rangliste!C59</f>
        <v>0</v>
      </c>
      <c r="C58" s="34">
        <f>Rangliste!D59</f>
        <v>0</v>
      </c>
      <c r="D58" s="99">
        <f>IF(Rangliste!I59=1,1,IF(Rangliste!I59=2,1,IF(Rangliste!I59=3,1,IF(Rangliste!I59=4,1.5,IF(Rangliste!I59=5,1.5,IF(Rangliste!I59=6,1.5,IF(Rangliste!I59=7,1.5,IF(Rangliste!I59=8,1.5,IF(Rangliste!I59=9,1.5,IF(Rangliste!I59=10,2,IF(Rangliste!I59=11,2,IF(Rangliste!I59=12,2,0))))))))))))</f>
        <v>0</v>
      </c>
      <c r="E58" s="99">
        <f ca="1">IF(Rangliste!M59-Rangliste!J59=12,0,IF(Rangliste!M59-Rangliste!J59=11,1,IF(Rangliste!M59-Rangliste!J59&lt;11,2,0)))</f>
        <v>0</v>
      </c>
      <c r="F58" s="69">
        <f t="shared" si="0"/>
        <v>1</v>
      </c>
    </row>
    <row r="59" spans="1:6">
      <c r="A59" s="34">
        <v>56</v>
      </c>
      <c r="B59" s="34">
        <f>Rangliste!C60</f>
        <v>0</v>
      </c>
      <c r="C59" s="34">
        <f>Rangliste!D60</f>
        <v>0</v>
      </c>
      <c r="D59" s="99">
        <f>IF(Rangliste!I60=1,1,IF(Rangliste!I60=2,1,IF(Rangliste!I60=3,1,IF(Rangliste!I60=4,1.5,IF(Rangliste!I60=5,1.5,IF(Rangliste!I60=6,1.5,IF(Rangliste!I60=7,1.5,IF(Rangliste!I60=8,1.5,IF(Rangliste!I60=9,1.5,IF(Rangliste!I60=10,2,IF(Rangliste!I60=11,2,IF(Rangliste!I60=12,2,0))))))))))))</f>
        <v>0</v>
      </c>
      <c r="E59" s="99">
        <f ca="1">IF(Rangliste!M60-Rangliste!J60=12,0,IF(Rangliste!M60-Rangliste!J60=11,1,IF(Rangliste!M60-Rangliste!J60&lt;11,2,0)))</f>
        <v>0</v>
      </c>
      <c r="F59" s="69">
        <f t="shared" si="0"/>
        <v>1</v>
      </c>
    </row>
    <row r="60" spans="1:6">
      <c r="A60" s="34">
        <v>57</v>
      </c>
      <c r="B60" s="34">
        <f>Rangliste!C61</f>
        <v>0</v>
      </c>
      <c r="C60" s="34">
        <f>Rangliste!D61</f>
        <v>0</v>
      </c>
      <c r="D60" s="99">
        <f>IF(Rangliste!I61=1,1,IF(Rangliste!I61=2,1,IF(Rangliste!I61=3,1,IF(Rangliste!I61=4,1.5,IF(Rangliste!I61=5,1.5,IF(Rangliste!I61=6,1.5,IF(Rangliste!I61=7,1.5,IF(Rangliste!I61=8,1.5,IF(Rangliste!I61=9,1.5,IF(Rangliste!I61=10,2,IF(Rangliste!I61=11,2,IF(Rangliste!I61=12,2,0))))))))))))</f>
        <v>0</v>
      </c>
      <c r="E60" s="99">
        <f ca="1">IF(Rangliste!M61-Rangliste!J61=12,0,IF(Rangliste!M61-Rangliste!J61=11,1,IF(Rangliste!M61-Rangliste!J61&lt;11,2,0)))</f>
        <v>0</v>
      </c>
      <c r="F60" s="69">
        <f t="shared" si="0"/>
        <v>1</v>
      </c>
    </row>
    <row r="61" spans="1:6">
      <c r="A61" s="34">
        <v>58</v>
      </c>
      <c r="B61" s="34">
        <f>Rangliste!C62</f>
        <v>0</v>
      </c>
      <c r="C61" s="34">
        <f>Rangliste!D62</f>
        <v>0</v>
      </c>
      <c r="D61" s="99">
        <f>IF(Rangliste!I62=1,1,IF(Rangliste!I62=2,1,IF(Rangliste!I62=3,1,IF(Rangliste!I62=4,1.5,IF(Rangliste!I62=5,1.5,IF(Rangliste!I62=6,1.5,IF(Rangliste!I62=7,1.5,IF(Rangliste!I62=8,1.5,IF(Rangliste!I62=9,1.5,IF(Rangliste!I62=10,2,IF(Rangliste!I62=11,2,IF(Rangliste!I62=12,2,0))))))))))))</f>
        <v>0</v>
      </c>
      <c r="E61" s="99">
        <f ca="1">IF(Rangliste!M62-Rangliste!J62=12,0,IF(Rangliste!M62-Rangliste!J62=11,1,IF(Rangliste!M62-Rangliste!J62&lt;11,2,0)))</f>
        <v>0</v>
      </c>
      <c r="F61" s="69">
        <f t="shared" si="0"/>
        <v>1</v>
      </c>
    </row>
    <row r="62" spans="1:6">
      <c r="A62" s="34">
        <v>59</v>
      </c>
      <c r="B62" s="34">
        <f>Rangliste!C63</f>
        <v>0</v>
      </c>
      <c r="C62" s="34">
        <f>Rangliste!D63</f>
        <v>0</v>
      </c>
      <c r="D62" s="99">
        <f>IF(Rangliste!I63=1,1,IF(Rangliste!I63=2,1,IF(Rangliste!I63=3,1,IF(Rangliste!I63=4,1.5,IF(Rangliste!I63=5,1.5,IF(Rangliste!I63=6,1.5,IF(Rangliste!I63=7,1.5,IF(Rangliste!I63=8,1.5,IF(Rangliste!I63=9,1.5,IF(Rangliste!I63=10,2,IF(Rangliste!I63=11,2,IF(Rangliste!I63=12,2,0))))))))))))</f>
        <v>0</v>
      </c>
      <c r="E62" s="99">
        <f ca="1">IF(Rangliste!M63-Rangliste!J63=12,0,IF(Rangliste!M63-Rangliste!J63=11,1,IF(Rangliste!M63-Rangliste!J63&lt;11,2,0)))</f>
        <v>0</v>
      </c>
      <c r="F62" s="69">
        <f t="shared" si="0"/>
        <v>1</v>
      </c>
    </row>
    <row r="63" spans="1:6">
      <c r="A63" s="34">
        <v>60</v>
      </c>
      <c r="B63" s="34">
        <f>Rangliste!C64</f>
        <v>0</v>
      </c>
      <c r="C63" s="34">
        <f>Rangliste!D64</f>
        <v>0</v>
      </c>
      <c r="D63" s="99">
        <f>IF(Rangliste!I64=1,1,IF(Rangliste!I64=2,1,IF(Rangliste!I64=3,1,IF(Rangliste!I64=4,1.5,IF(Rangliste!I64=5,1.5,IF(Rangliste!I64=6,1.5,IF(Rangliste!I64=7,1.5,IF(Rangliste!I64=8,1.5,IF(Rangliste!I64=9,1.5,IF(Rangliste!I64=10,2,IF(Rangliste!I64=11,2,IF(Rangliste!I64=12,2,0))))))))))))</f>
        <v>0</v>
      </c>
      <c r="E63" s="99">
        <f ca="1">IF(Rangliste!M64-Rangliste!J64=12,0,IF(Rangliste!M64-Rangliste!J64=11,1,IF(Rangliste!M64-Rangliste!J64&lt;11,2,0)))</f>
        <v>0</v>
      </c>
      <c r="F63" s="69">
        <f t="shared" si="0"/>
        <v>1</v>
      </c>
    </row>
    <row r="64" spans="1:6">
      <c r="A64" s="34">
        <v>61</v>
      </c>
      <c r="B64" s="34">
        <f>Rangliste!C65</f>
        <v>0</v>
      </c>
      <c r="C64" s="34">
        <f>Rangliste!D65</f>
        <v>0</v>
      </c>
      <c r="D64" s="99">
        <f>IF(Rangliste!I65=1,1,IF(Rangliste!I65=2,1,IF(Rangliste!I65=3,1,IF(Rangliste!I65=4,1.5,IF(Rangliste!I65=5,1.5,IF(Rangliste!I65=6,1.5,IF(Rangliste!I65=7,1.5,IF(Rangliste!I65=8,1.5,IF(Rangliste!I65=9,1.5,IF(Rangliste!I65=10,2,IF(Rangliste!I65=11,2,IF(Rangliste!I65=12,2,0))))))))))))</f>
        <v>0</v>
      </c>
      <c r="E64" s="99">
        <f ca="1">IF(Rangliste!M65-Rangliste!J65=12,0,IF(Rangliste!M65-Rangliste!J65=11,1,IF(Rangliste!M65-Rangliste!J65&lt;11,2,0)))</f>
        <v>0</v>
      </c>
      <c r="F64" s="69">
        <f t="shared" si="0"/>
        <v>1</v>
      </c>
    </row>
    <row r="65" spans="1:6">
      <c r="A65" s="34">
        <v>62</v>
      </c>
      <c r="B65" s="34">
        <f>Rangliste!C66</f>
        <v>0</v>
      </c>
      <c r="C65" s="34">
        <f>Rangliste!D66</f>
        <v>0</v>
      </c>
      <c r="D65" s="99">
        <f>IF(Rangliste!I66=1,1,IF(Rangliste!I66=2,1,IF(Rangliste!I66=3,1,IF(Rangliste!I66=4,1.5,IF(Rangliste!I66=5,1.5,IF(Rangliste!I66=6,1.5,IF(Rangliste!I66=7,1.5,IF(Rangliste!I66=8,1.5,IF(Rangliste!I66=9,1.5,IF(Rangliste!I66=10,2,IF(Rangliste!I66=11,2,IF(Rangliste!I66=12,2,0))))))))))))</f>
        <v>0</v>
      </c>
      <c r="E65" s="99">
        <f ca="1">IF(Rangliste!M66-Rangliste!J66=12,0,IF(Rangliste!M66-Rangliste!J66=11,1,IF(Rangliste!M66-Rangliste!J66&lt;11,2,0)))</f>
        <v>0</v>
      </c>
      <c r="F65" s="69">
        <f t="shared" si="0"/>
        <v>1</v>
      </c>
    </row>
    <row r="66" spans="1:6">
      <c r="A66" s="34">
        <v>63</v>
      </c>
      <c r="B66" s="34">
        <f>Rangliste!C67</f>
        <v>0</v>
      </c>
      <c r="C66" s="34">
        <f>Rangliste!D67</f>
        <v>0</v>
      </c>
      <c r="D66" s="99">
        <f>IF(Rangliste!I67=1,1,IF(Rangliste!I67=2,1,IF(Rangliste!I67=3,1,IF(Rangliste!I67=4,1.5,IF(Rangliste!I67=5,1.5,IF(Rangliste!I67=6,1.5,IF(Rangliste!I67=7,1.5,IF(Rangliste!I67=8,1.5,IF(Rangliste!I67=9,1.5,IF(Rangliste!I67=10,2,IF(Rangliste!I67=11,2,IF(Rangliste!I67=12,2,0))))))))))))</f>
        <v>0</v>
      </c>
      <c r="E66" s="99">
        <f ca="1">IF(Rangliste!M67-Rangliste!J67=12,0,IF(Rangliste!M67-Rangliste!J67=11,1,IF(Rangliste!M67-Rangliste!J67&lt;11,2,0)))</f>
        <v>0</v>
      </c>
      <c r="F66" s="69">
        <f t="shared" si="0"/>
        <v>1</v>
      </c>
    </row>
    <row r="67" spans="1:6">
      <c r="A67" s="34">
        <v>64</v>
      </c>
      <c r="B67" s="34">
        <f>Rangliste!C68</f>
        <v>0</v>
      </c>
      <c r="C67" s="34">
        <f>Rangliste!D68</f>
        <v>0</v>
      </c>
      <c r="D67" s="99">
        <f>IF(Rangliste!I68=1,1,IF(Rangliste!I68=2,1,IF(Rangliste!I68=3,1,IF(Rangliste!I68=4,1.5,IF(Rangliste!I68=5,1.5,IF(Rangliste!I68=6,1.5,IF(Rangliste!I68=7,1.5,IF(Rangliste!I68=8,1.5,IF(Rangliste!I68=9,1.5,IF(Rangliste!I68=10,2,IF(Rangliste!I68=11,2,IF(Rangliste!I68=12,2,0))))))))))))</f>
        <v>0</v>
      </c>
      <c r="E67" s="99">
        <f ca="1">IF(Rangliste!M68-Rangliste!J68=12,0,IF(Rangliste!M68-Rangliste!J68=11,1,IF(Rangliste!M68-Rangliste!J68&lt;11,2,0)))</f>
        <v>0</v>
      </c>
      <c r="F67" s="69">
        <f t="shared" si="0"/>
        <v>1</v>
      </c>
    </row>
    <row r="68" spans="1:6">
      <c r="A68" s="34">
        <v>65</v>
      </c>
      <c r="B68" s="34">
        <f>Rangliste!C69</f>
        <v>0</v>
      </c>
      <c r="C68" s="34">
        <f>Rangliste!D69</f>
        <v>0</v>
      </c>
      <c r="D68" s="99">
        <f>IF(Rangliste!I69=1,1,IF(Rangliste!I69=2,1,IF(Rangliste!I69=3,1,IF(Rangliste!I69=4,1.5,IF(Rangliste!I69=5,1.5,IF(Rangliste!I69=6,1.5,IF(Rangliste!I69=7,1.5,IF(Rangliste!I69=8,1.5,IF(Rangliste!I69=9,1.5,IF(Rangliste!I69=10,2,IF(Rangliste!I69=11,2,IF(Rangliste!I69=12,2,0))))))))))))</f>
        <v>0</v>
      </c>
      <c r="E68" s="99">
        <f ca="1">IF(Rangliste!M69-Rangliste!J69=12,0,IF(Rangliste!M69-Rangliste!J69=11,1,IF(Rangliste!M69-Rangliste!J69&lt;11,2,0)))</f>
        <v>0</v>
      </c>
      <c r="F68" s="69">
        <f t="shared" si="0"/>
        <v>1</v>
      </c>
    </row>
    <row r="69" spans="1:6">
      <c r="A69" s="34">
        <v>66</v>
      </c>
      <c r="B69" s="34">
        <f>Rangliste!C70</f>
        <v>0</v>
      </c>
      <c r="C69" s="34">
        <f>Rangliste!D70</f>
        <v>0</v>
      </c>
      <c r="D69" s="99">
        <f>IF(Rangliste!I70=1,1,IF(Rangliste!I70=2,1,IF(Rangliste!I70=3,1,IF(Rangliste!I70=4,1.5,IF(Rangliste!I70=5,1.5,IF(Rangliste!I70=6,1.5,IF(Rangliste!I70=7,1.5,IF(Rangliste!I70=8,1.5,IF(Rangliste!I70=9,1.5,IF(Rangliste!I70=10,2,IF(Rangliste!I70=11,2,IF(Rangliste!I70=12,2,0))))))))))))</f>
        <v>0</v>
      </c>
      <c r="E69" s="99">
        <f ca="1">IF(Rangliste!M70-Rangliste!J70=12,0,IF(Rangliste!M70-Rangliste!J70=11,1,IF(Rangliste!M70-Rangliste!J70&lt;11,2,0)))</f>
        <v>0</v>
      </c>
      <c r="F69" s="69">
        <f t="shared" ref="F69:F132" si="1">IF(D69=0,1,IF(E69=0,D69,IF(E69=1,D69+1.5,IF(E69=2,4))))</f>
        <v>1</v>
      </c>
    </row>
    <row r="70" spans="1:6">
      <c r="A70" s="34">
        <v>67</v>
      </c>
      <c r="B70" s="34">
        <f>Rangliste!C71</f>
        <v>0</v>
      </c>
      <c r="C70" s="34">
        <f>Rangliste!D71</f>
        <v>0</v>
      </c>
      <c r="D70" s="99">
        <f>IF(Rangliste!I71=1,1,IF(Rangliste!I71=2,1,IF(Rangliste!I71=3,1,IF(Rangliste!I71=4,1.5,IF(Rangliste!I71=5,1.5,IF(Rangliste!I71=6,1.5,IF(Rangliste!I71=7,1.5,IF(Rangliste!I71=8,1.5,IF(Rangliste!I71=9,1.5,IF(Rangliste!I71=10,2,IF(Rangliste!I71=11,2,IF(Rangliste!I71=12,2,0))))))))))))</f>
        <v>0</v>
      </c>
      <c r="E70" s="99">
        <f ca="1">IF(Rangliste!M71-Rangliste!J71=12,0,IF(Rangliste!M71-Rangliste!J71=11,1,IF(Rangliste!M71-Rangliste!J71&lt;11,2,0)))</f>
        <v>0</v>
      </c>
      <c r="F70" s="69">
        <f t="shared" si="1"/>
        <v>1</v>
      </c>
    </row>
    <row r="71" spans="1:6">
      <c r="A71" s="34">
        <v>68</v>
      </c>
      <c r="B71" s="34">
        <f>Rangliste!C72</f>
        <v>0</v>
      </c>
      <c r="C71" s="34">
        <f>Rangliste!D72</f>
        <v>0</v>
      </c>
      <c r="D71" s="99">
        <f>IF(Rangliste!I72=1,1,IF(Rangliste!I72=2,1,IF(Rangliste!I72=3,1,IF(Rangliste!I72=4,1.5,IF(Rangliste!I72=5,1.5,IF(Rangliste!I72=6,1.5,IF(Rangliste!I72=7,1.5,IF(Rangliste!I72=8,1.5,IF(Rangliste!I72=9,1.5,IF(Rangliste!I72=10,2,IF(Rangliste!I72=11,2,IF(Rangliste!I72=12,2,0))))))))))))</f>
        <v>0</v>
      </c>
      <c r="E71" s="99">
        <f ca="1">IF(Rangliste!M72-Rangliste!J72=12,0,IF(Rangliste!M72-Rangliste!J72=11,1,IF(Rangliste!M72-Rangliste!J72&lt;11,2,0)))</f>
        <v>0</v>
      </c>
      <c r="F71" s="69">
        <f t="shared" si="1"/>
        <v>1</v>
      </c>
    </row>
    <row r="72" spans="1:6">
      <c r="A72" s="34">
        <v>69</v>
      </c>
      <c r="B72" s="34">
        <f>Rangliste!C73</f>
        <v>0</v>
      </c>
      <c r="C72" s="34">
        <f>Rangliste!D73</f>
        <v>0</v>
      </c>
      <c r="D72" s="99">
        <f>IF(Rangliste!I73=1,1,IF(Rangliste!I73=2,1,IF(Rangliste!I73=3,1,IF(Rangliste!I73=4,1.5,IF(Rangliste!I73=5,1.5,IF(Rangliste!I73=6,1.5,IF(Rangliste!I73=7,1.5,IF(Rangliste!I73=8,1.5,IF(Rangliste!I73=9,1.5,IF(Rangliste!I73=10,2,IF(Rangliste!I73=11,2,IF(Rangliste!I73=12,2,0))))))))))))</f>
        <v>0</v>
      </c>
      <c r="E72" s="99">
        <f ca="1">IF(Rangliste!M73-Rangliste!J73=12,0,IF(Rangliste!M73-Rangliste!J73=11,1,IF(Rangliste!M73-Rangliste!J73&lt;11,2,0)))</f>
        <v>0</v>
      </c>
      <c r="F72" s="69">
        <f t="shared" si="1"/>
        <v>1</v>
      </c>
    </row>
    <row r="73" spans="1:6">
      <c r="A73" s="34">
        <v>70</v>
      </c>
      <c r="B73" s="34">
        <f>Rangliste!C74</f>
        <v>0</v>
      </c>
      <c r="C73" s="34">
        <f>Rangliste!D74</f>
        <v>0</v>
      </c>
      <c r="D73" s="99">
        <f>IF(Rangliste!I74=1,1,IF(Rangliste!I74=2,1,IF(Rangliste!I74=3,1,IF(Rangliste!I74=4,1.5,IF(Rangliste!I74=5,1.5,IF(Rangliste!I74=6,1.5,IF(Rangliste!I74=7,1.5,IF(Rangliste!I74=8,1.5,IF(Rangliste!I74=9,1.5,IF(Rangliste!I74=10,2,IF(Rangliste!I74=11,2,IF(Rangliste!I74=12,2,0))))))))))))</f>
        <v>0</v>
      </c>
      <c r="E73" s="99">
        <f ca="1">IF(Rangliste!M74-Rangliste!J74=12,0,IF(Rangliste!M74-Rangliste!J74=11,1,IF(Rangliste!M74-Rangliste!J74&lt;11,2,0)))</f>
        <v>0</v>
      </c>
      <c r="F73" s="69">
        <f t="shared" si="1"/>
        <v>1</v>
      </c>
    </row>
    <row r="74" spans="1:6">
      <c r="A74" s="34">
        <v>71</v>
      </c>
      <c r="B74" s="34">
        <f>Rangliste!C75</f>
        <v>0</v>
      </c>
      <c r="C74" s="34">
        <f>Rangliste!D75</f>
        <v>0</v>
      </c>
      <c r="D74" s="99">
        <f>IF(Rangliste!I75=1,1,IF(Rangliste!I75=2,1,IF(Rangliste!I75=3,1,IF(Rangliste!I75=4,1.5,IF(Rangliste!I75=5,1.5,IF(Rangliste!I75=6,1.5,IF(Rangliste!I75=7,1.5,IF(Rangliste!I75=8,1.5,IF(Rangliste!I75=9,1.5,IF(Rangliste!I75=10,2,IF(Rangliste!I75=11,2,IF(Rangliste!I75=12,2,0))))))))))))</f>
        <v>0</v>
      </c>
      <c r="E74" s="99">
        <f ca="1">IF(Rangliste!M75-Rangliste!J75=12,0,IF(Rangliste!M75-Rangliste!J75=11,1,IF(Rangliste!M75-Rangliste!J75&lt;11,2,0)))</f>
        <v>0</v>
      </c>
      <c r="F74" s="69">
        <f t="shared" si="1"/>
        <v>1</v>
      </c>
    </row>
    <row r="75" spans="1:6">
      <c r="A75" s="34">
        <v>72</v>
      </c>
      <c r="B75" s="34">
        <f>Rangliste!C76</f>
        <v>0</v>
      </c>
      <c r="C75" s="34">
        <f>Rangliste!D76</f>
        <v>0</v>
      </c>
      <c r="D75" s="99">
        <f>IF(Rangliste!I76=1,1,IF(Rangliste!I76=2,1,IF(Rangliste!I76=3,1,IF(Rangliste!I76=4,1.5,IF(Rangliste!I76=5,1.5,IF(Rangliste!I76=6,1.5,IF(Rangliste!I76=7,1.5,IF(Rangliste!I76=8,1.5,IF(Rangliste!I76=9,1.5,IF(Rangliste!I76=10,2,IF(Rangliste!I76=11,2,IF(Rangliste!I76=12,2,0))))))))))))</f>
        <v>0</v>
      </c>
      <c r="E75" s="99">
        <f ca="1">IF(Rangliste!M76-Rangliste!J76=12,0,IF(Rangliste!M76-Rangliste!J76=11,1,IF(Rangliste!M76-Rangliste!J76&lt;11,2,0)))</f>
        <v>0</v>
      </c>
      <c r="F75" s="69">
        <f t="shared" si="1"/>
        <v>1</v>
      </c>
    </row>
    <row r="76" spans="1:6">
      <c r="A76" s="34">
        <v>73</v>
      </c>
      <c r="B76" s="34">
        <f>Rangliste!C77</f>
        <v>0</v>
      </c>
      <c r="C76" s="34">
        <f>Rangliste!D77</f>
        <v>0</v>
      </c>
      <c r="D76" s="99">
        <f>IF(Rangliste!I77=1,1,IF(Rangliste!I77=2,1,IF(Rangliste!I77=3,1,IF(Rangliste!I77=4,1.5,IF(Rangliste!I77=5,1.5,IF(Rangliste!I77=6,1.5,IF(Rangliste!I77=7,1.5,IF(Rangliste!I77=8,1.5,IF(Rangliste!I77=9,1.5,IF(Rangliste!I77=10,2,IF(Rangliste!I77=11,2,IF(Rangliste!I77=12,2,0))))))))))))</f>
        <v>0</v>
      </c>
      <c r="E76" s="99">
        <f ca="1">IF(Rangliste!M77-Rangliste!J77=12,0,IF(Rangliste!M77-Rangliste!J77=11,1,IF(Rangliste!M77-Rangliste!J77&lt;11,2,0)))</f>
        <v>0</v>
      </c>
      <c r="F76" s="69">
        <f t="shared" si="1"/>
        <v>1</v>
      </c>
    </row>
    <row r="77" spans="1:6">
      <c r="A77" s="34">
        <v>74</v>
      </c>
      <c r="B77" s="34">
        <f>Rangliste!C78</f>
        <v>0</v>
      </c>
      <c r="C77" s="34">
        <f>Rangliste!D78</f>
        <v>0</v>
      </c>
      <c r="D77" s="99">
        <f>IF(Rangliste!I78=1,1,IF(Rangliste!I78=2,1,IF(Rangliste!I78=3,1,IF(Rangliste!I78=4,1.5,IF(Rangliste!I78=5,1.5,IF(Rangliste!I78=6,1.5,IF(Rangliste!I78=7,1.5,IF(Rangliste!I78=8,1.5,IF(Rangliste!I78=9,1.5,IF(Rangliste!I78=10,2,IF(Rangliste!I78=11,2,IF(Rangliste!I78=12,2,0))))))))))))</f>
        <v>0</v>
      </c>
      <c r="E77" s="99">
        <f ca="1">IF(Rangliste!M78-Rangliste!J78=12,0,IF(Rangliste!M78-Rangliste!J78=11,1,IF(Rangliste!M78-Rangliste!J78&lt;11,2,0)))</f>
        <v>0</v>
      </c>
      <c r="F77" s="69">
        <f t="shared" si="1"/>
        <v>1</v>
      </c>
    </row>
    <row r="78" spans="1:6">
      <c r="A78" s="34">
        <v>75</v>
      </c>
      <c r="B78" s="34">
        <f>Rangliste!C79</f>
        <v>0</v>
      </c>
      <c r="C78" s="34">
        <f>Rangliste!D79</f>
        <v>0</v>
      </c>
      <c r="D78" s="99">
        <f>IF(Rangliste!I79=1,1,IF(Rangliste!I79=2,1,IF(Rangliste!I79=3,1,IF(Rangliste!I79=4,1.5,IF(Rangliste!I79=5,1.5,IF(Rangliste!I79=6,1.5,IF(Rangliste!I79=7,1.5,IF(Rangliste!I79=8,1.5,IF(Rangliste!I79=9,1.5,IF(Rangliste!I79=10,2,IF(Rangliste!I79=11,2,IF(Rangliste!I79=12,2,0))))))))))))</f>
        <v>0</v>
      </c>
      <c r="E78" s="99">
        <f ca="1">IF(Rangliste!M79-Rangliste!J79=12,0,IF(Rangliste!M79-Rangliste!J79=11,1,IF(Rangliste!M79-Rangliste!J79&lt;11,2,0)))</f>
        <v>0</v>
      </c>
      <c r="F78" s="69">
        <f t="shared" si="1"/>
        <v>1</v>
      </c>
    </row>
    <row r="79" spans="1:6">
      <c r="A79" s="34">
        <v>76</v>
      </c>
      <c r="B79" s="34">
        <f>Rangliste!C80</f>
        <v>0</v>
      </c>
      <c r="C79" s="34">
        <f>Rangliste!D80</f>
        <v>0</v>
      </c>
      <c r="D79" s="99">
        <f>IF(Rangliste!I80=1,1,IF(Rangliste!I80=2,1,IF(Rangliste!I80=3,1,IF(Rangliste!I80=4,1.5,IF(Rangliste!I80=5,1.5,IF(Rangliste!I80=6,1.5,IF(Rangliste!I80=7,1.5,IF(Rangliste!I80=8,1.5,IF(Rangliste!I80=9,1.5,IF(Rangliste!I80=10,2,IF(Rangliste!I80=11,2,IF(Rangliste!I80=12,2,0))))))))))))</f>
        <v>0</v>
      </c>
      <c r="E79" s="99">
        <f ca="1">IF(Rangliste!M80-Rangliste!J80=12,0,IF(Rangliste!M80-Rangliste!J80=11,1,IF(Rangliste!M80-Rangliste!J80&lt;11,2,0)))</f>
        <v>0</v>
      </c>
      <c r="F79" s="69">
        <f t="shared" si="1"/>
        <v>1</v>
      </c>
    </row>
    <row r="80" spans="1:6">
      <c r="A80" s="34">
        <v>77</v>
      </c>
      <c r="B80" s="34">
        <f>Rangliste!C81</f>
        <v>0</v>
      </c>
      <c r="C80" s="34">
        <f>Rangliste!D81</f>
        <v>0</v>
      </c>
      <c r="D80" s="99">
        <f>IF(Rangliste!I81=1,1,IF(Rangliste!I81=2,1,IF(Rangliste!I81=3,1,IF(Rangliste!I81=4,1.5,IF(Rangliste!I81=5,1.5,IF(Rangliste!I81=6,1.5,IF(Rangliste!I81=7,1.5,IF(Rangliste!I81=8,1.5,IF(Rangliste!I81=9,1.5,IF(Rangliste!I81=10,2,IF(Rangliste!I81=11,2,IF(Rangliste!I81=12,2,0))))))))))))</f>
        <v>0</v>
      </c>
      <c r="E80" s="99">
        <f ca="1">IF(Rangliste!M81-Rangliste!J81=12,0,IF(Rangliste!M81-Rangliste!J81=11,1,IF(Rangliste!M81-Rangliste!J81&lt;11,2,0)))</f>
        <v>0</v>
      </c>
      <c r="F80" s="69">
        <f t="shared" si="1"/>
        <v>1</v>
      </c>
    </row>
    <row r="81" spans="1:6">
      <c r="A81" s="34">
        <v>78</v>
      </c>
      <c r="B81" s="34">
        <f>Rangliste!C82</f>
        <v>0</v>
      </c>
      <c r="C81" s="34">
        <f>Rangliste!D82</f>
        <v>0</v>
      </c>
      <c r="D81" s="99">
        <f>IF(Rangliste!I82=1,1,IF(Rangliste!I82=2,1,IF(Rangliste!I82=3,1,IF(Rangliste!I82=4,1.5,IF(Rangliste!I82=5,1.5,IF(Rangliste!I82=6,1.5,IF(Rangliste!I82=7,1.5,IF(Rangliste!I82=8,1.5,IF(Rangliste!I82=9,1.5,IF(Rangliste!I82=10,2,IF(Rangliste!I82=11,2,IF(Rangliste!I82=12,2,0))))))))))))</f>
        <v>0</v>
      </c>
      <c r="E81" s="99">
        <f ca="1">IF(Rangliste!M82-Rangliste!J82=12,0,IF(Rangliste!M82-Rangliste!J82=11,1,IF(Rangliste!M82-Rangliste!J82&lt;11,2,0)))</f>
        <v>0</v>
      </c>
      <c r="F81" s="69">
        <f t="shared" si="1"/>
        <v>1</v>
      </c>
    </row>
    <row r="82" spans="1:6">
      <c r="A82" s="34">
        <v>79</v>
      </c>
      <c r="B82" s="34">
        <f>Rangliste!C83</f>
        <v>0</v>
      </c>
      <c r="C82" s="34">
        <f>Rangliste!D83</f>
        <v>0</v>
      </c>
      <c r="D82" s="99">
        <f>IF(Rangliste!I83=1,1,IF(Rangliste!I83=2,1,IF(Rangliste!I83=3,1,IF(Rangliste!I83=4,1.5,IF(Rangliste!I83=5,1.5,IF(Rangliste!I83=6,1.5,IF(Rangliste!I83=7,1.5,IF(Rangliste!I83=8,1.5,IF(Rangliste!I83=9,1.5,IF(Rangliste!I83=10,2,IF(Rangliste!I83=11,2,IF(Rangliste!I83=12,2,0))))))))))))</f>
        <v>0</v>
      </c>
      <c r="E82" s="99">
        <f ca="1">IF(Rangliste!M83-Rangliste!J83=12,0,IF(Rangliste!M83-Rangliste!J83=11,1,IF(Rangliste!M83-Rangliste!J83&lt;11,2,0)))</f>
        <v>0</v>
      </c>
      <c r="F82" s="69">
        <f t="shared" si="1"/>
        <v>1</v>
      </c>
    </row>
    <row r="83" spans="1:6">
      <c r="A83" s="34">
        <v>80</v>
      </c>
      <c r="B83" s="34">
        <f>Rangliste!C84</f>
        <v>0</v>
      </c>
      <c r="C83" s="34">
        <f>Rangliste!D84</f>
        <v>0</v>
      </c>
      <c r="D83" s="99">
        <f>IF(Rangliste!I84=1,1,IF(Rangliste!I84=2,1,IF(Rangliste!I84=3,1,IF(Rangliste!I84=4,1.5,IF(Rangliste!I84=5,1.5,IF(Rangliste!I84=6,1.5,IF(Rangliste!I84=7,1.5,IF(Rangliste!I84=8,1.5,IF(Rangliste!I84=9,1.5,IF(Rangliste!I84=10,2,IF(Rangliste!I84=11,2,IF(Rangliste!I84=12,2,0))))))))))))</f>
        <v>0</v>
      </c>
      <c r="E83" s="99">
        <f ca="1">IF(Rangliste!M84-Rangliste!J84=12,0,IF(Rangliste!M84-Rangliste!J84=11,1,IF(Rangliste!M84-Rangliste!J84&lt;11,2,0)))</f>
        <v>0</v>
      </c>
      <c r="F83" s="69">
        <f t="shared" si="1"/>
        <v>1</v>
      </c>
    </row>
    <row r="84" spans="1:6">
      <c r="A84" s="34">
        <v>81</v>
      </c>
      <c r="B84" s="34">
        <f>Rangliste!C85</f>
        <v>0</v>
      </c>
      <c r="C84" s="34">
        <f>Rangliste!D85</f>
        <v>0</v>
      </c>
      <c r="D84" s="99">
        <f>IF(Rangliste!I85=1,1,IF(Rangliste!I85=2,1,IF(Rangliste!I85=3,1,IF(Rangliste!I85=4,1.5,IF(Rangliste!I85=5,1.5,IF(Rangliste!I85=6,1.5,IF(Rangliste!I85=7,1.5,IF(Rangliste!I85=8,1.5,IF(Rangliste!I85=9,1.5,IF(Rangliste!I85=10,2,IF(Rangliste!I85=11,2,IF(Rangliste!I85=12,2,0))))))))))))</f>
        <v>0</v>
      </c>
      <c r="E84" s="99">
        <f ca="1">IF(Rangliste!M85-Rangliste!J85=12,0,IF(Rangliste!M85-Rangliste!J85=11,1,IF(Rangliste!M85-Rangliste!J85&lt;11,2,0)))</f>
        <v>0</v>
      </c>
      <c r="F84" s="69">
        <f t="shared" si="1"/>
        <v>1</v>
      </c>
    </row>
    <row r="85" spans="1:6">
      <c r="A85" s="34">
        <v>82</v>
      </c>
      <c r="B85" s="34">
        <f>Rangliste!C86</f>
        <v>0</v>
      </c>
      <c r="C85" s="34">
        <f>Rangliste!D86</f>
        <v>0</v>
      </c>
      <c r="D85" s="99">
        <f>IF(Rangliste!I86=1,1,IF(Rangliste!I86=2,1,IF(Rangliste!I86=3,1,IF(Rangliste!I86=4,1.5,IF(Rangliste!I86=5,1.5,IF(Rangliste!I86=6,1.5,IF(Rangliste!I86=7,1.5,IF(Rangliste!I86=8,1.5,IF(Rangliste!I86=9,1.5,IF(Rangliste!I86=10,2,IF(Rangliste!I86=11,2,IF(Rangliste!I86=12,2,0))))))))))))</f>
        <v>0</v>
      </c>
      <c r="E85" s="99">
        <f ca="1">IF(Rangliste!M86-Rangliste!J86=12,0,IF(Rangliste!M86-Rangliste!J86=11,1,IF(Rangliste!M86-Rangliste!J86&lt;11,2,0)))</f>
        <v>0</v>
      </c>
      <c r="F85" s="69">
        <f t="shared" si="1"/>
        <v>1</v>
      </c>
    </row>
    <row r="86" spans="1:6">
      <c r="A86" s="34">
        <v>83</v>
      </c>
      <c r="B86" s="34">
        <f>Rangliste!C87</f>
        <v>0</v>
      </c>
      <c r="C86" s="34">
        <f>Rangliste!D87</f>
        <v>0</v>
      </c>
      <c r="D86" s="99">
        <f>IF(Rangliste!I87=1,1,IF(Rangliste!I87=2,1,IF(Rangliste!I87=3,1,IF(Rangliste!I87=4,1.5,IF(Rangliste!I87=5,1.5,IF(Rangliste!I87=6,1.5,IF(Rangliste!I87=7,1.5,IF(Rangliste!I87=8,1.5,IF(Rangliste!I87=9,1.5,IF(Rangliste!I87=10,2,IF(Rangliste!I87=11,2,IF(Rangliste!I87=12,2,0))))))))))))</f>
        <v>0</v>
      </c>
      <c r="E86" s="99">
        <f ca="1">IF(Rangliste!M87-Rangliste!J87=12,0,IF(Rangliste!M87-Rangliste!J87=11,1,IF(Rangliste!M87-Rangliste!J87&lt;11,2,0)))</f>
        <v>0</v>
      </c>
      <c r="F86" s="69">
        <f t="shared" si="1"/>
        <v>1</v>
      </c>
    </row>
    <row r="87" spans="1:6">
      <c r="A87" s="34">
        <v>84</v>
      </c>
      <c r="B87" s="34">
        <f>Rangliste!C88</f>
        <v>0</v>
      </c>
      <c r="C87" s="34">
        <f>Rangliste!D88</f>
        <v>0</v>
      </c>
      <c r="D87" s="99">
        <f>IF(Rangliste!I88=1,1,IF(Rangliste!I88=2,1,IF(Rangliste!I88=3,1,IF(Rangliste!I88=4,1.5,IF(Rangliste!I88=5,1.5,IF(Rangliste!I88=6,1.5,IF(Rangliste!I88=7,1.5,IF(Rangliste!I88=8,1.5,IF(Rangliste!I88=9,1.5,IF(Rangliste!I88=10,2,IF(Rangliste!I88=11,2,IF(Rangliste!I88=12,2,0))))))))))))</f>
        <v>0</v>
      </c>
      <c r="E87" s="99">
        <f ca="1">IF(Rangliste!M88-Rangliste!J88=12,0,IF(Rangliste!M88-Rangliste!J88=11,1,IF(Rangliste!M88-Rangliste!J88&lt;11,2,0)))</f>
        <v>0</v>
      </c>
      <c r="F87" s="69">
        <f t="shared" si="1"/>
        <v>1</v>
      </c>
    </row>
    <row r="88" spans="1:6">
      <c r="A88" s="34">
        <v>85</v>
      </c>
      <c r="B88" s="34">
        <f>Rangliste!C89</f>
        <v>0</v>
      </c>
      <c r="C88" s="34">
        <f>Rangliste!D89</f>
        <v>0</v>
      </c>
      <c r="D88" s="99">
        <f>IF(Rangliste!I89=1,1,IF(Rangliste!I89=2,1,IF(Rangliste!I89=3,1,IF(Rangliste!I89=4,1.5,IF(Rangliste!I89=5,1.5,IF(Rangliste!I89=6,1.5,IF(Rangliste!I89=7,1.5,IF(Rangliste!I89=8,1.5,IF(Rangliste!I89=9,1.5,IF(Rangliste!I89=10,2,IF(Rangliste!I89=11,2,IF(Rangliste!I89=12,2,0))))))))))))</f>
        <v>0</v>
      </c>
      <c r="E88" s="99">
        <f ca="1">IF(Rangliste!M89-Rangliste!J89=12,0,IF(Rangliste!M89-Rangliste!J89=11,1,IF(Rangliste!M89-Rangliste!J89&lt;11,2,0)))</f>
        <v>0</v>
      </c>
      <c r="F88" s="69">
        <f t="shared" si="1"/>
        <v>1</v>
      </c>
    </row>
    <row r="89" spans="1:6">
      <c r="A89" s="34">
        <v>86</v>
      </c>
      <c r="B89" s="34">
        <f>Rangliste!C90</f>
        <v>0</v>
      </c>
      <c r="C89" s="34">
        <f>Rangliste!D90</f>
        <v>0</v>
      </c>
      <c r="D89" s="99">
        <f>IF(Rangliste!I90=1,1,IF(Rangliste!I90=2,1,IF(Rangliste!I90=3,1,IF(Rangliste!I90=4,1.5,IF(Rangliste!I90=5,1.5,IF(Rangliste!I90=6,1.5,IF(Rangliste!I90=7,1.5,IF(Rangliste!I90=8,1.5,IF(Rangliste!I90=9,1.5,IF(Rangliste!I90=10,2,IF(Rangliste!I90=11,2,IF(Rangliste!I90=12,2,0))))))))))))</f>
        <v>0</v>
      </c>
      <c r="E89" s="99">
        <f ca="1">IF(Rangliste!M90-Rangliste!J90=12,0,IF(Rangliste!M90-Rangliste!J90=11,1,IF(Rangliste!M90-Rangliste!J90&lt;11,2,0)))</f>
        <v>0</v>
      </c>
      <c r="F89" s="69">
        <f t="shared" si="1"/>
        <v>1</v>
      </c>
    </row>
    <row r="90" spans="1:6">
      <c r="A90" s="34">
        <v>87</v>
      </c>
      <c r="B90" s="34">
        <f>Rangliste!C91</f>
        <v>0</v>
      </c>
      <c r="C90" s="34">
        <f>Rangliste!D91</f>
        <v>0</v>
      </c>
      <c r="D90" s="99">
        <f>IF(Rangliste!I91=1,1,IF(Rangliste!I91=2,1,IF(Rangliste!I91=3,1,IF(Rangliste!I91=4,1.5,IF(Rangliste!I91=5,1.5,IF(Rangliste!I91=6,1.5,IF(Rangliste!I91=7,1.5,IF(Rangliste!I91=8,1.5,IF(Rangliste!I91=9,1.5,IF(Rangliste!I91=10,2,IF(Rangliste!I91=11,2,IF(Rangliste!I91=12,2,0))))))))))))</f>
        <v>0</v>
      </c>
      <c r="E90" s="99">
        <f ca="1">IF(Rangliste!M91-Rangliste!J91=12,0,IF(Rangliste!M91-Rangliste!J91=11,1,IF(Rangliste!M91-Rangliste!J91&lt;11,2,0)))</f>
        <v>0</v>
      </c>
      <c r="F90" s="69">
        <f t="shared" si="1"/>
        <v>1</v>
      </c>
    </row>
    <row r="91" spans="1:6">
      <c r="A91" s="34">
        <v>88</v>
      </c>
      <c r="B91" s="34">
        <f>Rangliste!C92</f>
        <v>0</v>
      </c>
      <c r="C91" s="34">
        <f>Rangliste!D92</f>
        <v>0</v>
      </c>
      <c r="D91" s="99">
        <f>IF(Rangliste!I92=1,1,IF(Rangliste!I92=2,1,IF(Rangliste!I92=3,1,IF(Rangliste!I92=4,1.5,IF(Rangliste!I92=5,1.5,IF(Rangliste!I92=6,1.5,IF(Rangliste!I92=7,1.5,IF(Rangliste!I92=8,1.5,IF(Rangliste!I92=9,1.5,IF(Rangliste!I92=10,2,IF(Rangliste!I92=11,2,IF(Rangliste!I92=12,2,0))))))))))))</f>
        <v>0</v>
      </c>
      <c r="E91" s="99">
        <f ca="1">IF(Rangliste!M92-Rangliste!J92=12,0,IF(Rangliste!M92-Rangliste!J92=11,1,IF(Rangliste!M92-Rangliste!J92&lt;11,2,0)))</f>
        <v>0</v>
      </c>
      <c r="F91" s="69">
        <f t="shared" si="1"/>
        <v>1</v>
      </c>
    </row>
    <row r="92" spans="1:6">
      <c r="A92" s="34">
        <v>89</v>
      </c>
      <c r="B92" s="34">
        <f>Rangliste!C93</f>
        <v>0</v>
      </c>
      <c r="C92" s="34">
        <f>Rangliste!D93</f>
        <v>0</v>
      </c>
      <c r="D92" s="99">
        <f>IF(Rangliste!I93=1,1,IF(Rangliste!I93=2,1,IF(Rangliste!I93=3,1,IF(Rangliste!I93=4,1.5,IF(Rangliste!I93=5,1.5,IF(Rangliste!I93=6,1.5,IF(Rangliste!I93=7,1.5,IF(Rangliste!I93=8,1.5,IF(Rangliste!I93=9,1.5,IF(Rangliste!I93=10,2,IF(Rangliste!I93=11,2,IF(Rangliste!I93=12,2,0))))))))))))</f>
        <v>0</v>
      </c>
      <c r="E92" s="99">
        <f ca="1">IF(Rangliste!M93-Rangliste!J93=12,0,IF(Rangliste!M93-Rangliste!J93=11,1,IF(Rangliste!M93-Rangliste!J93&lt;11,2,0)))</f>
        <v>0</v>
      </c>
      <c r="F92" s="69">
        <f t="shared" si="1"/>
        <v>1</v>
      </c>
    </row>
    <row r="93" spans="1:6">
      <c r="A93" s="34">
        <v>90</v>
      </c>
      <c r="B93" s="34">
        <f>Rangliste!C94</f>
        <v>0</v>
      </c>
      <c r="C93" s="34">
        <f>Rangliste!D94</f>
        <v>0</v>
      </c>
      <c r="D93" s="99">
        <f>IF(Rangliste!I94=1,1,IF(Rangliste!I94=2,1,IF(Rangliste!I94=3,1,IF(Rangliste!I94=4,1.5,IF(Rangliste!I94=5,1.5,IF(Rangliste!I94=6,1.5,IF(Rangliste!I94=7,1.5,IF(Rangliste!I94=8,1.5,IF(Rangliste!I94=9,1.5,IF(Rangliste!I94=10,2,IF(Rangliste!I94=11,2,IF(Rangliste!I94=12,2,0))))))))))))</f>
        <v>0</v>
      </c>
      <c r="E93" s="99">
        <f ca="1">IF(Rangliste!M94-Rangliste!J94=12,0,IF(Rangliste!M94-Rangliste!J94=11,1,IF(Rangliste!M94-Rangliste!J94&lt;11,2,0)))</f>
        <v>0</v>
      </c>
      <c r="F93" s="69">
        <f t="shared" si="1"/>
        <v>1</v>
      </c>
    </row>
    <row r="94" spans="1:6">
      <c r="A94" s="34">
        <v>91</v>
      </c>
      <c r="B94" s="34">
        <f>Rangliste!C95</f>
        <v>0</v>
      </c>
      <c r="C94" s="34">
        <f>Rangliste!D95</f>
        <v>0</v>
      </c>
      <c r="D94" s="99">
        <f>IF(Rangliste!I95=1,1,IF(Rangliste!I95=2,1,IF(Rangliste!I95=3,1,IF(Rangliste!I95=4,1.5,IF(Rangliste!I95=5,1.5,IF(Rangliste!I95=6,1.5,IF(Rangliste!I95=7,1.5,IF(Rangliste!I95=8,1.5,IF(Rangliste!I95=9,1.5,IF(Rangliste!I95=10,2,IF(Rangliste!I95=11,2,IF(Rangliste!I95=12,2,0))))))))))))</f>
        <v>0</v>
      </c>
      <c r="E94" s="99">
        <f ca="1">IF(Rangliste!M95-Rangliste!J95=12,0,IF(Rangliste!M95-Rangliste!J95=11,1,IF(Rangliste!M95-Rangliste!J95&lt;11,2,0)))</f>
        <v>0</v>
      </c>
      <c r="F94" s="69">
        <f t="shared" si="1"/>
        <v>1</v>
      </c>
    </row>
    <row r="95" spans="1:6">
      <c r="A95" s="34">
        <v>92</v>
      </c>
      <c r="B95" s="34">
        <f>Rangliste!C96</f>
        <v>0</v>
      </c>
      <c r="C95" s="34">
        <f>Rangliste!D96</f>
        <v>0</v>
      </c>
      <c r="D95" s="99">
        <f>IF(Rangliste!I96=1,1,IF(Rangliste!I96=2,1,IF(Rangliste!I96=3,1,IF(Rangliste!I96=4,1.5,IF(Rangliste!I96=5,1.5,IF(Rangliste!I96=6,1.5,IF(Rangliste!I96=7,1.5,IF(Rangliste!I96=8,1.5,IF(Rangliste!I96=9,1.5,IF(Rangliste!I96=10,2,IF(Rangliste!I96=11,2,IF(Rangliste!I96=12,2,0))))))))))))</f>
        <v>0</v>
      </c>
      <c r="E95" s="99">
        <f ca="1">IF(Rangliste!M96-Rangliste!J96=12,0,IF(Rangliste!M96-Rangliste!J96=11,1,IF(Rangliste!M96-Rangliste!J96&lt;11,2,0)))</f>
        <v>0</v>
      </c>
      <c r="F95" s="69">
        <f t="shared" si="1"/>
        <v>1</v>
      </c>
    </row>
    <row r="96" spans="1:6">
      <c r="A96" s="34">
        <v>93</v>
      </c>
      <c r="B96" s="34">
        <f>Rangliste!C97</f>
        <v>0</v>
      </c>
      <c r="C96" s="34">
        <f>Rangliste!D97</f>
        <v>0</v>
      </c>
      <c r="D96" s="99">
        <f>IF(Rangliste!I97=1,1,IF(Rangliste!I97=2,1,IF(Rangliste!I97=3,1,IF(Rangliste!I97=4,1.5,IF(Rangliste!I97=5,1.5,IF(Rangliste!I97=6,1.5,IF(Rangliste!I97=7,1.5,IF(Rangliste!I97=8,1.5,IF(Rangliste!I97=9,1.5,IF(Rangliste!I97=10,2,IF(Rangliste!I97=11,2,IF(Rangliste!I97=12,2,0))))))))))))</f>
        <v>0</v>
      </c>
      <c r="E96" s="99">
        <f ca="1">IF(Rangliste!M97-Rangliste!J97=12,0,IF(Rangliste!M97-Rangliste!J97=11,1,IF(Rangliste!M97-Rangliste!J97&lt;11,2,0)))</f>
        <v>0</v>
      </c>
      <c r="F96" s="69">
        <f t="shared" si="1"/>
        <v>1</v>
      </c>
    </row>
    <row r="97" spans="1:6">
      <c r="A97" s="34">
        <v>94</v>
      </c>
      <c r="B97" s="34">
        <f>Rangliste!C98</f>
        <v>0</v>
      </c>
      <c r="C97" s="34">
        <f>Rangliste!D98</f>
        <v>0</v>
      </c>
      <c r="D97" s="99">
        <f>IF(Rangliste!I98=1,1,IF(Rangliste!I98=2,1,IF(Rangliste!I98=3,1,IF(Rangliste!I98=4,1.5,IF(Rangliste!I98=5,1.5,IF(Rangliste!I98=6,1.5,IF(Rangliste!I98=7,1.5,IF(Rangliste!I98=8,1.5,IF(Rangliste!I98=9,1.5,IF(Rangliste!I98=10,2,IF(Rangliste!I98=11,2,IF(Rangliste!I98=12,2,0))))))))))))</f>
        <v>0</v>
      </c>
      <c r="E97" s="99">
        <f ca="1">IF(Rangliste!M98-Rangliste!J98=12,0,IF(Rangliste!M98-Rangliste!J98=11,1,IF(Rangliste!M98-Rangliste!J98&lt;11,2,0)))</f>
        <v>0</v>
      </c>
      <c r="F97" s="69">
        <f t="shared" si="1"/>
        <v>1</v>
      </c>
    </row>
    <row r="98" spans="1:6">
      <c r="A98" s="34">
        <v>95</v>
      </c>
      <c r="B98" s="34">
        <f>Rangliste!C99</f>
        <v>0</v>
      </c>
      <c r="C98" s="34">
        <f>Rangliste!D99</f>
        <v>0</v>
      </c>
      <c r="D98" s="99">
        <f>IF(Rangliste!I99=1,1,IF(Rangliste!I99=2,1,IF(Rangliste!I99=3,1,IF(Rangliste!I99=4,1.5,IF(Rangliste!I99=5,1.5,IF(Rangliste!I99=6,1.5,IF(Rangliste!I99=7,1.5,IF(Rangliste!I99=8,1.5,IF(Rangliste!I99=9,1.5,IF(Rangliste!I99=10,2,IF(Rangliste!I99=11,2,IF(Rangliste!I99=12,2,0))))))))))))</f>
        <v>0</v>
      </c>
      <c r="E98" s="99">
        <f ca="1">IF(Rangliste!M99-Rangliste!J99=12,0,IF(Rangliste!M99-Rangliste!J99=11,1,IF(Rangliste!M99-Rangliste!J99&lt;11,2,0)))</f>
        <v>0</v>
      </c>
      <c r="F98" s="69">
        <f t="shared" si="1"/>
        <v>1</v>
      </c>
    </row>
    <row r="99" spans="1:6">
      <c r="A99" s="34">
        <v>96</v>
      </c>
      <c r="B99" s="34">
        <f>Rangliste!C100</f>
        <v>0</v>
      </c>
      <c r="C99" s="34">
        <f>Rangliste!D100</f>
        <v>0</v>
      </c>
      <c r="D99" s="99">
        <f>IF(Rangliste!I100=1,1,IF(Rangliste!I100=2,1,IF(Rangliste!I100=3,1,IF(Rangliste!I100=4,1.5,IF(Rangliste!I100=5,1.5,IF(Rangliste!I100=6,1.5,IF(Rangliste!I100=7,1.5,IF(Rangliste!I100=8,1.5,IF(Rangliste!I100=9,1.5,IF(Rangliste!I100=10,2,IF(Rangliste!I100=11,2,IF(Rangliste!I100=12,2,0))))))))))))</f>
        <v>0</v>
      </c>
      <c r="E99" s="99">
        <f ca="1">IF(Rangliste!M100-Rangliste!J100=12,0,IF(Rangliste!M100-Rangliste!J100=11,1,IF(Rangliste!M100-Rangliste!J100&lt;11,2,0)))</f>
        <v>0</v>
      </c>
      <c r="F99" s="69">
        <f t="shared" si="1"/>
        <v>1</v>
      </c>
    </row>
    <row r="100" spans="1:6">
      <c r="A100" s="34">
        <v>97</v>
      </c>
      <c r="B100" s="34">
        <f>Rangliste!C101</f>
        <v>0</v>
      </c>
      <c r="C100" s="34">
        <f>Rangliste!D101</f>
        <v>0</v>
      </c>
      <c r="D100" s="99">
        <f>IF(Rangliste!I101=1,1,IF(Rangliste!I101=2,1,IF(Rangliste!I101=3,1,IF(Rangliste!I101=4,1.5,IF(Rangliste!I101=5,1.5,IF(Rangliste!I101=6,1.5,IF(Rangliste!I101=7,1.5,IF(Rangliste!I101=8,1.5,IF(Rangliste!I101=9,1.5,IF(Rangliste!I101=10,2,IF(Rangliste!I101=11,2,IF(Rangliste!I101=12,2,0))))))))))))</f>
        <v>0</v>
      </c>
      <c r="E100" s="99">
        <f ca="1">IF(Rangliste!M101-Rangliste!J101=12,0,IF(Rangliste!M101-Rangliste!J101=11,1,IF(Rangliste!M101-Rangliste!J101&lt;11,2,0)))</f>
        <v>0</v>
      </c>
      <c r="F100" s="69">
        <f t="shared" si="1"/>
        <v>1</v>
      </c>
    </row>
    <row r="101" spans="1:6">
      <c r="A101" s="34">
        <v>98</v>
      </c>
      <c r="B101" s="34">
        <f>Rangliste!C102</f>
        <v>0</v>
      </c>
      <c r="C101" s="34">
        <f>Rangliste!D102</f>
        <v>0</v>
      </c>
      <c r="D101" s="99">
        <f>IF(Rangliste!I102=1,1,IF(Rangliste!I102=2,1,IF(Rangliste!I102=3,1,IF(Rangliste!I102=4,1.5,IF(Rangliste!I102=5,1.5,IF(Rangliste!I102=6,1.5,IF(Rangliste!I102=7,1.5,IF(Rangliste!I102=8,1.5,IF(Rangliste!I102=9,1.5,IF(Rangliste!I102=10,2,IF(Rangliste!I102=11,2,IF(Rangliste!I102=12,2,0))))))))))))</f>
        <v>0</v>
      </c>
      <c r="E101" s="99">
        <f ca="1">IF(Rangliste!M102-Rangliste!J102=12,0,IF(Rangliste!M102-Rangliste!J102=11,1,IF(Rangliste!M102-Rangliste!J102&lt;11,2,0)))</f>
        <v>0</v>
      </c>
      <c r="F101" s="69">
        <f t="shared" si="1"/>
        <v>1</v>
      </c>
    </row>
    <row r="102" spans="1:6">
      <c r="A102" s="34">
        <v>99</v>
      </c>
      <c r="B102" s="34">
        <f>Rangliste!C103</f>
        <v>0</v>
      </c>
      <c r="C102" s="34">
        <f>Rangliste!D103</f>
        <v>0</v>
      </c>
      <c r="D102" s="99">
        <f>IF(Rangliste!I103=1,1,IF(Rangliste!I103=2,1,IF(Rangliste!I103=3,1,IF(Rangliste!I103=4,1.5,IF(Rangliste!I103=5,1.5,IF(Rangliste!I103=6,1.5,IF(Rangliste!I103=7,1.5,IF(Rangliste!I103=8,1.5,IF(Rangliste!I103=9,1.5,IF(Rangliste!I103=10,2,IF(Rangliste!I103=11,2,IF(Rangliste!I103=12,2,0))))))))))))</f>
        <v>0</v>
      </c>
      <c r="E102" s="99">
        <f ca="1">IF(Rangliste!M103-Rangliste!J103=12,0,IF(Rangliste!M103-Rangliste!J103=11,1,IF(Rangliste!M103-Rangliste!J103&lt;11,2,0)))</f>
        <v>0</v>
      </c>
      <c r="F102" s="69">
        <f t="shared" si="1"/>
        <v>1</v>
      </c>
    </row>
    <row r="103" spans="1:6">
      <c r="A103" s="34">
        <v>100</v>
      </c>
      <c r="B103" s="34">
        <f>Rangliste!C104</f>
        <v>0</v>
      </c>
      <c r="C103" s="34">
        <f>Rangliste!D104</f>
        <v>0</v>
      </c>
      <c r="D103" s="99">
        <f>IF(Rangliste!I104=1,1,IF(Rangliste!I104=2,1,IF(Rangliste!I104=3,1,IF(Rangliste!I104=4,1.5,IF(Rangliste!I104=5,1.5,IF(Rangliste!I104=6,1.5,IF(Rangliste!I104=7,1.5,IF(Rangliste!I104=8,1.5,IF(Rangliste!I104=9,1.5,IF(Rangliste!I104=10,2,IF(Rangliste!I104=11,2,IF(Rangliste!I104=12,2,0))))))))))))</f>
        <v>0</v>
      </c>
      <c r="E103" s="99">
        <f ca="1">IF(Rangliste!M104-Rangliste!J104=12,0,IF(Rangliste!M104-Rangliste!J104=11,1,IF(Rangliste!M104-Rangliste!J104&lt;11,2,0)))</f>
        <v>0</v>
      </c>
      <c r="F103" s="69">
        <f t="shared" si="1"/>
        <v>1</v>
      </c>
    </row>
    <row r="104" spans="1:6">
      <c r="A104" s="34">
        <v>101</v>
      </c>
      <c r="B104" s="34">
        <f>Rangliste!C105</f>
        <v>0</v>
      </c>
      <c r="C104" s="34">
        <f>Rangliste!D105</f>
        <v>0</v>
      </c>
      <c r="D104" s="99">
        <f>IF(Rangliste!I105=1,1,IF(Rangliste!I105=2,1,IF(Rangliste!I105=3,1,IF(Rangliste!I105=4,1.5,IF(Rangliste!I105=5,1.5,IF(Rangliste!I105=6,1.5,IF(Rangliste!I105=7,1.5,IF(Rangliste!I105=8,1.5,IF(Rangliste!I105=9,1.5,IF(Rangliste!I105=10,2,IF(Rangliste!I105=11,2,IF(Rangliste!I105=12,2,0))))))))))))</f>
        <v>0</v>
      </c>
      <c r="E104" s="99">
        <f ca="1">IF(Rangliste!M105-Rangliste!J105=12,0,IF(Rangliste!M105-Rangliste!J105=11,1,IF(Rangliste!M105-Rangliste!J105&lt;11,2,0)))</f>
        <v>0</v>
      </c>
      <c r="F104" s="69">
        <f t="shared" si="1"/>
        <v>1</v>
      </c>
    </row>
    <row r="105" spans="1:6">
      <c r="A105" s="34">
        <v>102</v>
      </c>
      <c r="B105" s="34">
        <f>Rangliste!C106</f>
        <v>0</v>
      </c>
      <c r="C105" s="34">
        <f>Rangliste!D106</f>
        <v>0</v>
      </c>
      <c r="D105" s="99">
        <f>IF(Rangliste!I106=1,1,IF(Rangliste!I106=2,1,IF(Rangliste!I106=3,1,IF(Rangliste!I106=4,1.5,IF(Rangliste!I106=5,1.5,IF(Rangliste!I106=6,1.5,IF(Rangliste!I106=7,1.5,IF(Rangliste!I106=8,1.5,IF(Rangliste!I106=9,1.5,IF(Rangliste!I106=10,2,IF(Rangliste!I106=11,2,IF(Rangliste!I106=12,2,0))))))))))))</f>
        <v>0</v>
      </c>
      <c r="E105" s="99">
        <f ca="1">IF(Rangliste!M106-Rangliste!J106=12,0,IF(Rangliste!M106-Rangliste!J106=11,1,IF(Rangliste!M106-Rangliste!J106&lt;11,2,0)))</f>
        <v>0</v>
      </c>
      <c r="F105" s="69">
        <f t="shared" si="1"/>
        <v>1</v>
      </c>
    </row>
    <row r="106" spans="1:6">
      <c r="A106" s="34">
        <v>103</v>
      </c>
      <c r="B106" s="34">
        <f>Rangliste!C107</f>
        <v>0</v>
      </c>
      <c r="C106" s="34">
        <f>Rangliste!D107</f>
        <v>0</v>
      </c>
      <c r="D106" s="99">
        <f>IF(Rangliste!I107=1,1,IF(Rangliste!I107=2,1,IF(Rangliste!I107=3,1,IF(Rangliste!I107=4,1.5,IF(Rangliste!I107=5,1.5,IF(Rangliste!I107=6,1.5,IF(Rangliste!I107=7,1.5,IF(Rangliste!I107=8,1.5,IF(Rangliste!I107=9,1.5,IF(Rangliste!I107=10,2,IF(Rangliste!I107=11,2,IF(Rangliste!I107=12,2,0))))))))))))</f>
        <v>0</v>
      </c>
      <c r="E106" s="99">
        <f ca="1">IF(Rangliste!M107-Rangliste!J107=12,0,IF(Rangliste!M107-Rangliste!J107=11,1,IF(Rangliste!M107-Rangliste!J107&lt;11,2,0)))</f>
        <v>0</v>
      </c>
      <c r="F106" s="69">
        <f t="shared" si="1"/>
        <v>1</v>
      </c>
    </row>
    <row r="107" spans="1:6">
      <c r="A107" s="34">
        <v>104</v>
      </c>
      <c r="B107" s="34">
        <f>Rangliste!C108</f>
        <v>0</v>
      </c>
      <c r="C107" s="34">
        <f>Rangliste!D108</f>
        <v>0</v>
      </c>
      <c r="D107" s="99">
        <f>IF(Rangliste!I108=1,1,IF(Rangliste!I108=2,1,IF(Rangliste!I108=3,1,IF(Rangliste!I108=4,1.5,IF(Rangliste!I108=5,1.5,IF(Rangliste!I108=6,1.5,IF(Rangliste!I108=7,1.5,IF(Rangliste!I108=8,1.5,IF(Rangliste!I108=9,1.5,IF(Rangliste!I108=10,2,IF(Rangliste!I108=11,2,IF(Rangliste!I108=12,2,0))))))))))))</f>
        <v>0</v>
      </c>
      <c r="E107" s="99">
        <f ca="1">IF(Rangliste!M108-Rangliste!J108=12,0,IF(Rangliste!M108-Rangliste!J108=11,1,IF(Rangliste!M108-Rangliste!J108&lt;11,2,0)))</f>
        <v>0</v>
      </c>
      <c r="F107" s="69">
        <f t="shared" si="1"/>
        <v>1</v>
      </c>
    </row>
    <row r="108" spans="1:6">
      <c r="A108" s="34">
        <v>105</v>
      </c>
      <c r="B108" s="34">
        <f>Rangliste!C109</f>
        <v>0</v>
      </c>
      <c r="C108" s="34">
        <f>Rangliste!D109</f>
        <v>0</v>
      </c>
      <c r="D108" s="99">
        <f>IF(Rangliste!I109=1,1,IF(Rangliste!I109=2,1,IF(Rangliste!I109=3,1,IF(Rangliste!I109=4,1.5,IF(Rangliste!I109=5,1.5,IF(Rangliste!I109=6,1.5,IF(Rangliste!I109=7,1.5,IF(Rangliste!I109=8,1.5,IF(Rangliste!I109=9,1.5,IF(Rangliste!I109=10,2,IF(Rangliste!I109=11,2,IF(Rangliste!I109=12,2,0))))))))))))</f>
        <v>0</v>
      </c>
      <c r="E108" s="99">
        <f ca="1">IF(Rangliste!M109-Rangliste!J109=12,0,IF(Rangliste!M109-Rangliste!J109=11,1,IF(Rangliste!M109-Rangliste!J109&lt;11,2,0)))</f>
        <v>0</v>
      </c>
      <c r="F108" s="69">
        <f t="shared" si="1"/>
        <v>1</v>
      </c>
    </row>
    <row r="109" spans="1:6">
      <c r="A109" s="34">
        <v>106</v>
      </c>
      <c r="B109" s="34">
        <f>Rangliste!C110</f>
        <v>0</v>
      </c>
      <c r="C109" s="34">
        <f>Rangliste!D110</f>
        <v>0</v>
      </c>
      <c r="D109" s="99">
        <f>IF(Rangliste!I110=1,1,IF(Rangliste!I110=2,1,IF(Rangliste!I110=3,1,IF(Rangliste!I110=4,1.5,IF(Rangliste!I110=5,1.5,IF(Rangliste!I110=6,1.5,IF(Rangliste!I110=7,1.5,IF(Rangliste!I110=8,1.5,IF(Rangliste!I110=9,1.5,IF(Rangliste!I110=10,2,IF(Rangliste!I110=11,2,IF(Rangliste!I110=12,2,0))))))))))))</f>
        <v>0</v>
      </c>
      <c r="E109" s="99">
        <f ca="1">IF(Rangliste!M110-Rangliste!J110=12,0,IF(Rangliste!M110-Rangliste!J110=11,1,IF(Rangliste!M110-Rangliste!J110&lt;11,2,0)))</f>
        <v>0</v>
      </c>
      <c r="F109" s="69">
        <f t="shared" si="1"/>
        <v>1</v>
      </c>
    </row>
    <row r="110" spans="1:6">
      <c r="A110" s="34">
        <v>107</v>
      </c>
      <c r="B110" s="34">
        <f>Rangliste!C111</f>
        <v>0</v>
      </c>
      <c r="C110" s="34">
        <f>Rangliste!D111</f>
        <v>0</v>
      </c>
      <c r="D110" s="99">
        <f>IF(Rangliste!I111=1,1,IF(Rangliste!I111=2,1,IF(Rangliste!I111=3,1,IF(Rangliste!I111=4,1.5,IF(Rangliste!I111=5,1.5,IF(Rangliste!I111=6,1.5,IF(Rangliste!I111=7,1.5,IF(Rangliste!I111=8,1.5,IF(Rangliste!I111=9,1.5,IF(Rangliste!I111=10,2,IF(Rangliste!I111=11,2,IF(Rangliste!I111=12,2,0))))))))))))</f>
        <v>0</v>
      </c>
      <c r="E110" s="99">
        <f ca="1">IF(Rangliste!M111-Rangliste!J111=12,0,IF(Rangliste!M111-Rangliste!J111=11,1,IF(Rangliste!M111-Rangliste!J111&lt;11,2,0)))</f>
        <v>0</v>
      </c>
      <c r="F110" s="69">
        <f t="shared" si="1"/>
        <v>1</v>
      </c>
    </row>
    <row r="111" spans="1:6">
      <c r="A111" s="34">
        <v>108</v>
      </c>
      <c r="B111" s="34">
        <f>Rangliste!C112</f>
        <v>0</v>
      </c>
      <c r="C111" s="34">
        <f>Rangliste!D112</f>
        <v>0</v>
      </c>
      <c r="D111" s="99">
        <f>IF(Rangliste!I112=1,1,IF(Rangliste!I112=2,1,IF(Rangliste!I112=3,1,IF(Rangliste!I112=4,1.5,IF(Rangliste!I112=5,1.5,IF(Rangliste!I112=6,1.5,IF(Rangliste!I112=7,1.5,IF(Rangliste!I112=8,1.5,IF(Rangliste!I112=9,1.5,IF(Rangliste!I112=10,2,IF(Rangliste!I112=11,2,IF(Rangliste!I112=12,2,0))))))))))))</f>
        <v>0</v>
      </c>
      <c r="E111" s="99">
        <f ca="1">IF(Rangliste!M112-Rangliste!J112=12,0,IF(Rangliste!M112-Rangliste!J112=11,1,IF(Rangliste!M112-Rangliste!J112&lt;11,2,0)))</f>
        <v>0</v>
      </c>
      <c r="F111" s="69">
        <f t="shared" si="1"/>
        <v>1</v>
      </c>
    </row>
    <row r="112" spans="1:6">
      <c r="A112" s="34">
        <v>109</v>
      </c>
      <c r="B112" s="34">
        <f>Rangliste!C113</f>
        <v>0</v>
      </c>
      <c r="C112" s="34">
        <f>Rangliste!D113</f>
        <v>0</v>
      </c>
      <c r="D112" s="99">
        <f>IF(Rangliste!I113=1,1,IF(Rangliste!I113=2,1,IF(Rangliste!I113=3,1,IF(Rangliste!I113=4,1.5,IF(Rangliste!I113=5,1.5,IF(Rangliste!I113=6,1.5,IF(Rangliste!I113=7,1.5,IF(Rangliste!I113=8,1.5,IF(Rangliste!I113=9,1.5,IF(Rangliste!I113=10,2,IF(Rangliste!I113=11,2,IF(Rangliste!I113=12,2,0))))))))))))</f>
        <v>0</v>
      </c>
      <c r="E112" s="99">
        <f ca="1">IF(Rangliste!M113-Rangliste!J113=12,0,IF(Rangliste!M113-Rangliste!J113=11,1,IF(Rangliste!M113-Rangliste!J113&lt;11,2,0)))</f>
        <v>0</v>
      </c>
      <c r="F112" s="69">
        <f t="shared" si="1"/>
        <v>1</v>
      </c>
    </row>
    <row r="113" spans="1:6">
      <c r="A113" s="34">
        <v>110</v>
      </c>
      <c r="B113" s="34">
        <f>Rangliste!C114</f>
        <v>0</v>
      </c>
      <c r="C113" s="34">
        <f>Rangliste!D114</f>
        <v>0</v>
      </c>
      <c r="D113" s="99">
        <f>IF(Rangliste!I114=1,1,IF(Rangliste!I114=2,1,IF(Rangliste!I114=3,1,IF(Rangliste!I114=4,1.5,IF(Rangliste!I114=5,1.5,IF(Rangliste!I114=6,1.5,IF(Rangliste!I114=7,1.5,IF(Rangliste!I114=8,1.5,IF(Rangliste!I114=9,1.5,IF(Rangliste!I114=10,2,IF(Rangliste!I114=11,2,IF(Rangliste!I114=12,2,0))))))))))))</f>
        <v>0</v>
      </c>
      <c r="E113" s="99">
        <f ca="1">IF(Rangliste!M114-Rangliste!J114=12,0,IF(Rangliste!M114-Rangliste!J114=11,1,IF(Rangliste!M114-Rangliste!J114&lt;11,2,0)))</f>
        <v>0</v>
      </c>
      <c r="F113" s="69">
        <f t="shared" si="1"/>
        <v>1</v>
      </c>
    </row>
    <row r="114" spans="1:6">
      <c r="A114" s="34">
        <v>111</v>
      </c>
      <c r="B114" s="34">
        <f>Rangliste!C115</f>
        <v>0</v>
      </c>
      <c r="C114" s="34">
        <f>Rangliste!D115</f>
        <v>0</v>
      </c>
      <c r="D114" s="99">
        <f>IF(Rangliste!I115=1,1,IF(Rangliste!I115=2,1,IF(Rangliste!I115=3,1,IF(Rangliste!I115=4,1.5,IF(Rangliste!I115=5,1.5,IF(Rangliste!I115=6,1.5,IF(Rangliste!I115=7,1.5,IF(Rangliste!I115=8,1.5,IF(Rangliste!I115=9,1.5,IF(Rangliste!I115=10,2,IF(Rangliste!I115=11,2,IF(Rangliste!I115=12,2,0))))))))))))</f>
        <v>0</v>
      </c>
      <c r="E114" s="99">
        <f ca="1">IF(Rangliste!M115-Rangliste!J115=12,0,IF(Rangliste!M115-Rangliste!J115=11,1,IF(Rangliste!M115-Rangliste!J115&lt;11,2,0)))</f>
        <v>0</v>
      </c>
      <c r="F114" s="69">
        <f t="shared" si="1"/>
        <v>1</v>
      </c>
    </row>
    <row r="115" spans="1:6">
      <c r="A115" s="34">
        <v>112</v>
      </c>
      <c r="B115" s="34">
        <f>Rangliste!C116</f>
        <v>0</v>
      </c>
      <c r="C115" s="34">
        <f>Rangliste!D116</f>
        <v>0</v>
      </c>
      <c r="D115" s="99">
        <f>IF(Rangliste!I116=1,1,IF(Rangliste!I116=2,1,IF(Rangliste!I116=3,1,IF(Rangliste!I116=4,1.5,IF(Rangliste!I116=5,1.5,IF(Rangliste!I116=6,1.5,IF(Rangliste!I116=7,1.5,IF(Rangliste!I116=8,1.5,IF(Rangliste!I116=9,1.5,IF(Rangliste!I116=10,2,IF(Rangliste!I116=11,2,IF(Rangliste!I116=12,2,0))))))))))))</f>
        <v>0</v>
      </c>
      <c r="E115" s="99">
        <f ca="1">IF(Rangliste!M116-Rangliste!J116=12,0,IF(Rangliste!M116-Rangliste!J116=11,1,IF(Rangliste!M116-Rangliste!J116&lt;11,2,0)))</f>
        <v>0</v>
      </c>
      <c r="F115" s="69">
        <f t="shared" si="1"/>
        <v>1</v>
      </c>
    </row>
    <row r="116" spans="1:6">
      <c r="A116" s="34">
        <v>113</v>
      </c>
      <c r="B116" s="34">
        <f>Rangliste!C117</f>
        <v>0</v>
      </c>
      <c r="C116" s="34">
        <f>Rangliste!D117</f>
        <v>0</v>
      </c>
      <c r="D116" s="99">
        <f>IF(Rangliste!I117=1,1,IF(Rangliste!I117=2,1,IF(Rangliste!I117=3,1,IF(Rangliste!I117=4,1.5,IF(Rangliste!I117=5,1.5,IF(Rangliste!I117=6,1.5,IF(Rangliste!I117=7,1.5,IF(Rangliste!I117=8,1.5,IF(Rangliste!I117=9,1.5,IF(Rangliste!I117=10,2,IF(Rangliste!I117=11,2,IF(Rangliste!I117=12,2,0))))))))))))</f>
        <v>0</v>
      </c>
      <c r="E116" s="99">
        <f ca="1">IF(Rangliste!M117-Rangliste!J117=12,0,IF(Rangliste!M117-Rangliste!J117=11,1,IF(Rangliste!M117-Rangliste!J117&lt;11,2,0)))</f>
        <v>0</v>
      </c>
      <c r="F116" s="69">
        <f t="shared" si="1"/>
        <v>1</v>
      </c>
    </row>
    <row r="117" spans="1:6">
      <c r="A117" s="34">
        <v>114</v>
      </c>
      <c r="B117" s="34">
        <f>Rangliste!C118</f>
        <v>0</v>
      </c>
      <c r="C117" s="34">
        <f>Rangliste!D118</f>
        <v>0</v>
      </c>
      <c r="D117" s="99">
        <f>IF(Rangliste!I118=1,1,IF(Rangliste!I118=2,1,IF(Rangliste!I118=3,1,IF(Rangliste!I118=4,1.5,IF(Rangliste!I118=5,1.5,IF(Rangliste!I118=6,1.5,IF(Rangliste!I118=7,1.5,IF(Rangliste!I118=8,1.5,IF(Rangliste!I118=9,1.5,IF(Rangliste!I118=10,2,IF(Rangliste!I118=11,2,IF(Rangliste!I118=12,2,0))))))))))))</f>
        <v>0</v>
      </c>
      <c r="E117" s="99">
        <f ca="1">IF(Rangliste!M118-Rangliste!J118=12,0,IF(Rangliste!M118-Rangliste!J118=11,1,IF(Rangliste!M118-Rangliste!J118&lt;11,2,0)))</f>
        <v>0</v>
      </c>
      <c r="F117" s="69">
        <f t="shared" si="1"/>
        <v>1</v>
      </c>
    </row>
    <row r="118" spans="1:6">
      <c r="A118" s="34">
        <v>115</v>
      </c>
      <c r="B118" s="34">
        <f>Rangliste!C119</f>
        <v>0</v>
      </c>
      <c r="C118" s="34">
        <f>Rangliste!D119</f>
        <v>0</v>
      </c>
      <c r="D118" s="99">
        <f>IF(Rangliste!I119=1,1,IF(Rangliste!I119=2,1,IF(Rangliste!I119=3,1,IF(Rangliste!I119=4,1.5,IF(Rangliste!I119=5,1.5,IF(Rangliste!I119=6,1.5,IF(Rangliste!I119=7,1.5,IF(Rangliste!I119=8,1.5,IF(Rangliste!I119=9,1.5,IF(Rangliste!I119=10,2,IF(Rangliste!I119=11,2,IF(Rangliste!I119=12,2,0))))))))))))</f>
        <v>0</v>
      </c>
      <c r="E118" s="99">
        <f ca="1">IF(Rangliste!M119-Rangliste!J119=12,0,IF(Rangliste!M119-Rangliste!J119=11,1,IF(Rangliste!M119-Rangliste!J119&lt;11,2,0)))</f>
        <v>0</v>
      </c>
      <c r="F118" s="69">
        <f t="shared" si="1"/>
        <v>1</v>
      </c>
    </row>
    <row r="119" spans="1:6">
      <c r="A119" s="34">
        <v>116</v>
      </c>
      <c r="B119" s="34">
        <f>Rangliste!C120</f>
        <v>0</v>
      </c>
      <c r="C119" s="34">
        <f>Rangliste!D120</f>
        <v>0</v>
      </c>
      <c r="D119" s="99">
        <f>IF(Rangliste!I120=1,1,IF(Rangliste!I120=2,1,IF(Rangliste!I120=3,1,IF(Rangliste!I120=4,1.5,IF(Rangliste!I120=5,1.5,IF(Rangliste!I120=6,1.5,IF(Rangliste!I120=7,1.5,IF(Rangliste!I120=8,1.5,IF(Rangliste!I120=9,1.5,IF(Rangliste!I120=10,2,IF(Rangliste!I120=11,2,IF(Rangliste!I120=12,2,0))))))))))))</f>
        <v>0</v>
      </c>
      <c r="E119" s="99">
        <f ca="1">IF(Rangliste!M120-Rangliste!J120=12,0,IF(Rangliste!M120-Rangliste!J120=11,1,IF(Rangliste!M120-Rangliste!J120&lt;11,2,0)))</f>
        <v>0</v>
      </c>
      <c r="F119" s="69">
        <f t="shared" si="1"/>
        <v>1</v>
      </c>
    </row>
    <row r="120" spans="1:6">
      <c r="A120" s="34">
        <v>117</v>
      </c>
      <c r="B120" s="34">
        <f>Rangliste!C121</f>
        <v>0</v>
      </c>
      <c r="C120" s="34">
        <f>Rangliste!D121</f>
        <v>0</v>
      </c>
      <c r="D120" s="99">
        <f>IF(Rangliste!I121=1,1,IF(Rangliste!I121=2,1,IF(Rangliste!I121=3,1,IF(Rangliste!I121=4,1.5,IF(Rangliste!I121=5,1.5,IF(Rangliste!I121=6,1.5,IF(Rangliste!I121=7,1.5,IF(Rangliste!I121=8,1.5,IF(Rangliste!I121=9,1.5,IF(Rangliste!I121=10,2,IF(Rangliste!I121=11,2,IF(Rangliste!I121=12,2,0))))))))))))</f>
        <v>0</v>
      </c>
      <c r="E120" s="99">
        <f ca="1">IF(Rangliste!M121-Rangliste!J121=12,0,IF(Rangliste!M121-Rangliste!J121=11,1,IF(Rangliste!M121-Rangliste!J121&lt;11,2,0)))</f>
        <v>0</v>
      </c>
      <c r="F120" s="69">
        <f t="shared" si="1"/>
        <v>1</v>
      </c>
    </row>
    <row r="121" spans="1:6">
      <c r="A121" s="34">
        <v>118</v>
      </c>
      <c r="B121" s="34">
        <f>Rangliste!C122</f>
        <v>0</v>
      </c>
      <c r="C121" s="34">
        <f>Rangliste!D122</f>
        <v>0</v>
      </c>
      <c r="D121" s="99">
        <f>IF(Rangliste!I122=1,1,IF(Rangliste!I122=2,1,IF(Rangliste!I122=3,1,IF(Rangliste!I122=4,1.5,IF(Rangliste!I122=5,1.5,IF(Rangliste!I122=6,1.5,IF(Rangliste!I122=7,1.5,IF(Rangliste!I122=8,1.5,IF(Rangliste!I122=9,1.5,IF(Rangliste!I122=10,2,IF(Rangliste!I122=11,2,IF(Rangliste!I122=12,2,0))))))))))))</f>
        <v>0</v>
      </c>
      <c r="E121" s="99">
        <f ca="1">IF(Rangliste!M122-Rangliste!J122=12,0,IF(Rangliste!M122-Rangliste!J122=11,1,IF(Rangliste!M122-Rangliste!J122&lt;11,2,0)))</f>
        <v>0</v>
      </c>
      <c r="F121" s="69">
        <f t="shared" si="1"/>
        <v>1</v>
      </c>
    </row>
    <row r="122" spans="1:6">
      <c r="A122" s="34">
        <v>119</v>
      </c>
      <c r="B122" s="34">
        <f>Rangliste!C123</f>
        <v>0</v>
      </c>
      <c r="C122" s="34">
        <f>Rangliste!D123</f>
        <v>0</v>
      </c>
      <c r="D122" s="99">
        <f>IF(Rangliste!I123=1,1,IF(Rangliste!I123=2,1,IF(Rangliste!I123=3,1,IF(Rangliste!I123=4,1.5,IF(Rangliste!I123=5,1.5,IF(Rangliste!I123=6,1.5,IF(Rangliste!I123=7,1.5,IF(Rangliste!I123=8,1.5,IF(Rangliste!I123=9,1.5,IF(Rangliste!I123=10,2,IF(Rangliste!I123=11,2,IF(Rangliste!I123=12,2,0))))))))))))</f>
        <v>0</v>
      </c>
      <c r="E122" s="99">
        <f ca="1">IF(Rangliste!M123-Rangliste!J123=12,0,IF(Rangliste!M123-Rangliste!J123=11,1,IF(Rangliste!M123-Rangliste!J123&lt;11,2,0)))</f>
        <v>0</v>
      </c>
      <c r="F122" s="69">
        <f t="shared" si="1"/>
        <v>1</v>
      </c>
    </row>
    <row r="123" spans="1:6">
      <c r="A123" s="34">
        <v>120</v>
      </c>
      <c r="B123" s="34">
        <f>Rangliste!C124</f>
        <v>0</v>
      </c>
      <c r="C123" s="34">
        <f>Rangliste!D124</f>
        <v>0</v>
      </c>
      <c r="D123" s="99">
        <f>IF(Rangliste!I124=1,1,IF(Rangliste!I124=2,1,IF(Rangliste!I124=3,1,IF(Rangliste!I124=4,1.5,IF(Rangliste!I124=5,1.5,IF(Rangliste!I124=6,1.5,IF(Rangliste!I124=7,1.5,IF(Rangliste!I124=8,1.5,IF(Rangliste!I124=9,1.5,IF(Rangliste!I124=10,2,IF(Rangliste!I124=11,2,IF(Rangliste!I124=12,2,0))))))))))))</f>
        <v>0</v>
      </c>
      <c r="E123" s="99">
        <f ca="1">IF(Rangliste!M124-Rangliste!J124=12,0,IF(Rangliste!M124-Rangliste!J124=11,1,IF(Rangliste!M124-Rangliste!J124&lt;11,2,0)))</f>
        <v>0</v>
      </c>
      <c r="F123" s="69">
        <f t="shared" si="1"/>
        <v>1</v>
      </c>
    </row>
    <row r="124" spans="1:6">
      <c r="A124" s="34">
        <v>121</v>
      </c>
      <c r="B124" s="34">
        <f>Rangliste!C125</f>
        <v>0</v>
      </c>
      <c r="C124" s="34">
        <f>Rangliste!D125</f>
        <v>0</v>
      </c>
      <c r="D124" s="99">
        <f>IF(Rangliste!I125=1,1,IF(Rangliste!I125=2,1,IF(Rangliste!I125=3,1,IF(Rangliste!I125=4,1.5,IF(Rangliste!I125=5,1.5,IF(Rangliste!I125=6,1.5,IF(Rangliste!I125=7,1.5,IF(Rangliste!I125=8,1.5,IF(Rangliste!I125=9,1.5,IF(Rangliste!I125=10,2,IF(Rangliste!I125=11,2,IF(Rangliste!I125=12,2,0))))))))))))</f>
        <v>0</v>
      </c>
      <c r="E124" s="99">
        <f ca="1">IF(Rangliste!M125-Rangliste!J125=12,0,IF(Rangliste!M125-Rangliste!J125=11,1,IF(Rangliste!M125-Rangliste!J125&lt;11,2,0)))</f>
        <v>0</v>
      </c>
      <c r="F124" s="69">
        <f t="shared" si="1"/>
        <v>1</v>
      </c>
    </row>
    <row r="125" spans="1:6">
      <c r="A125" s="34">
        <v>122</v>
      </c>
      <c r="B125" s="34">
        <f>Rangliste!C126</f>
        <v>0</v>
      </c>
      <c r="C125" s="34">
        <f>Rangliste!D126</f>
        <v>0</v>
      </c>
      <c r="D125" s="99">
        <f>IF(Rangliste!I126=1,1,IF(Rangliste!I126=2,1,IF(Rangliste!I126=3,1,IF(Rangliste!I126=4,1.5,IF(Rangliste!I126=5,1.5,IF(Rangliste!I126=6,1.5,IF(Rangliste!I126=7,1.5,IF(Rangliste!I126=8,1.5,IF(Rangliste!I126=9,1.5,IF(Rangliste!I126=10,2,IF(Rangliste!I126=11,2,IF(Rangliste!I126=12,2,0))))))))))))</f>
        <v>0</v>
      </c>
      <c r="E125" s="99">
        <f ca="1">IF(Rangliste!M126-Rangliste!J126=12,0,IF(Rangliste!M126-Rangliste!J126=11,1,IF(Rangliste!M126-Rangliste!J126&lt;11,2,0)))</f>
        <v>0</v>
      </c>
      <c r="F125" s="69">
        <f t="shared" si="1"/>
        <v>1</v>
      </c>
    </row>
    <row r="126" spans="1:6">
      <c r="A126" s="34">
        <v>123</v>
      </c>
      <c r="B126" s="34">
        <f>Rangliste!C127</f>
        <v>0</v>
      </c>
      <c r="C126" s="34">
        <f>Rangliste!D127</f>
        <v>0</v>
      </c>
      <c r="D126" s="99">
        <f>IF(Rangliste!I127=1,1,IF(Rangliste!I127=2,1,IF(Rangliste!I127=3,1,IF(Rangliste!I127=4,1.5,IF(Rangliste!I127=5,1.5,IF(Rangliste!I127=6,1.5,IF(Rangliste!I127=7,1.5,IF(Rangliste!I127=8,1.5,IF(Rangliste!I127=9,1.5,IF(Rangliste!I127=10,2,IF(Rangliste!I127=11,2,IF(Rangliste!I127=12,2,0))))))))))))</f>
        <v>0</v>
      </c>
      <c r="E126" s="99">
        <f ca="1">IF(Rangliste!M127-Rangliste!J127=12,0,IF(Rangliste!M127-Rangliste!J127=11,1,IF(Rangliste!M127-Rangliste!J127&lt;11,2,0)))</f>
        <v>0</v>
      </c>
      <c r="F126" s="69">
        <f t="shared" si="1"/>
        <v>1</v>
      </c>
    </row>
    <row r="127" spans="1:6">
      <c r="A127" s="34">
        <v>124</v>
      </c>
      <c r="B127" s="34">
        <f>Rangliste!C128</f>
        <v>0</v>
      </c>
      <c r="C127" s="34">
        <f>Rangliste!D128</f>
        <v>0</v>
      </c>
      <c r="D127" s="99">
        <f>IF(Rangliste!I128=1,1,IF(Rangliste!I128=2,1,IF(Rangliste!I128=3,1,IF(Rangliste!I128=4,1.5,IF(Rangliste!I128=5,1.5,IF(Rangliste!I128=6,1.5,IF(Rangliste!I128=7,1.5,IF(Rangliste!I128=8,1.5,IF(Rangliste!I128=9,1.5,IF(Rangliste!I128=10,2,IF(Rangliste!I128=11,2,IF(Rangliste!I128=12,2,0))))))))))))</f>
        <v>0</v>
      </c>
      <c r="E127" s="99">
        <f ca="1">IF(Rangliste!M128-Rangliste!J128=12,0,IF(Rangliste!M128-Rangliste!J128=11,1,IF(Rangliste!M128-Rangliste!J128&lt;11,2,0)))</f>
        <v>0</v>
      </c>
      <c r="F127" s="69">
        <f t="shared" si="1"/>
        <v>1</v>
      </c>
    </row>
    <row r="128" spans="1:6">
      <c r="A128" s="34">
        <v>125</v>
      </c>
      <c r="B128" s="34">
        <f>Rangliste!C129</f>
        <v>0</v>
      </c>
      <c r="C128" s="34">
        <f>Rangliste!D129</f>
        <v>0</v>
      </c>
      <c r="D128" s="99">
        <f>IF(Rangliste!I129=1,1,IF(Rangliste!I129=2,1,IF(Rangliste!I129=3,1,IF(Rangliste!I129=4,1.5,IF(Rangliste!I129=5,1.5,IF(Rangliste!I129=6,1.5,IF(Rangliste!I129=7,1.5,IF(Rangliste!I129=8,1.5,IF(Rangliste!I129=9,1.5,IF(Rangliste!I129=10,2,IF(Rangliste!I129=11,2,IF(Rangliste!I129=12,2,0))))))))))))</f>
        <v>0</v>
      </c>
      <c r="E128" s="99">
        <f ca="1">IF(Rangliste!M129-Rangliste!J129=12,0,IF(Rangliste!M129-Rangliste!J129=11,1,IF(Rangliste!M129-Rangliste!J129&lt;11,2,0)))</f>
        <v>0</v>
      </c>
      <c r="F128" s="69">
        <f t="shared" si="1"/>
        <v>1</v>
      </c>
    </row>
    <row r="129" spans="1:6">
      <c r="A129" s="34">
        <v>126</v>
      </c>
      <c r="B129" s="34">
        <f>Rangliste!C130</f>
        <v>0</v>
      </c>
      <c r="C129" s="34">
        <f>Rangliste!D130</f>
        <v>0</v>
      </c>
      <c r="D129" s="99">
        <f>IF(Rangliste!I130=1,1,IF(Rangliste!I130=2,1,IF(Rangliste!I130=3,1,IF(Rangliste!I130=4,1.5,IF(Rangliste!I130=5,1.5,IF(Rangliste!I130=6,1.5,IF(Rangliste!I130=7,1.5,IF(Rangliste!I130=8,1.5,IF(Rangliste!I130=9,1.5,IF(Rangliste!I130=10,2,IF(Rangliste!I130=11,2,IF(Rangliste!I130=12,2,0))))))))))))</f>
        <v>0</v>
      </c>
      <c r="E129" s="99">
        <f ca="1">IF(Rangliste!M130-Rangliste!J130=12,0,IF(Rangliste!M130-Rangliste!J130=11,1,IF(Rangliste!M130-Rangliste!J130&lt;11,2,0)))</f>
        <v>0</v>
      </c>
      <c r="F129" s="69">
        <f t="shared" si="1"/>
        <v>1</v>
      </c>
    </row>
    <row r="130" spans="1:6">
      <c r="A130" s="34">
        <v>127</v>
      </c>
      <c r="B130" s="34">
        <f>Rangliste!C131</f>
        <v>0</v>
      </c>
      <c r="C130" s="34">
        <f>Rangliste!D131</f>
        <v>0</v>
      </c>
      <c r="D130" s="99">
        <f>IF(Rangliste!I131=1,1,IF(Rangliste!I131=2,1,IF(Rangliste!I131=3,1,IF(Rangliste!I131=4,1.5,IF(Rangliste!I131=5,1.5,IF(Rangliste!I131=6,1.5,IF(Rangliste!I131=7,1.5,IF(Rangliste!I131=8,1.5,IF(Rangliste!I131=9,1.5,IF(Rangliste!I131=10,2,IF(Rangliste!I131=11,2,IF(Rangliste!I131=12,2,0))))))))))))</f>
        <v>0</v>
      </c>
      <c r="E130" s="99">
        <f ca="1">IF(Rangliste!M131-Rangliste!J131=12,0,IF(Rangliste!M131-Rangliste!J131=11,1,IF(Rangliste!M131-Rangliste!J131&lt;11,2,0)))</f>
        <v>0</v>
      </c>
      <c r="F130" s="69">
        <f t="shared" si="1"/>
        <v>1</v>
      </c>
    </row>
    <row r="131" spans="1:6">
      <c r="A131" s="34">
        <v>128</v>
      </c>
      <c r="B131" s="34">
        <f>Rangliste!C132</f>
        <v>0</v>
      </c>
      <c r="C131" s="34">
        <f>Rangliste!D132</f>
        <v>0</v>
      </c>
      <c r="D131" s="99">
        <f>IF(Rangliste!I132=1,1,IF(Rangliste!I132=2,1,IF(Rangliste!I132=3,1,IF(Rangliste!I132=4,1.5,IF(Rangliste!I132=5,1.5,IF(Rangliste!I132=6,1.5,IF(Rangliste!I132=7,1.5,IF(Rangliste!I132=8,1.5,IF(Rangliste!I132=9,1.5,IF(Rangliste!I132=10,2,IF(Rangliste!I132=11,2,IF(Rangliste!I132=12,2,0))))))))))))</f>
        <v>0</v>
      </c>
      <c r="E131" s="99">
        <f ca="1">IF(Rangliste!M132-Rangliste!J132=12,0,IF(Rangliste!M132-Rangliste!J132=11,1,IF(Rangliste!M132-Rangliste!J132&lt;11,2,0)))</f>
        <v>0</v>
      </c>
      <c r="F131" s="69">
        <f t="shared" si="1"/>
        <v>1</v>
      </c>
    </row>
    <row r="132" spans="1:6">
      <c r="A132" s="34">
        <v>129</v>
      </c>
      <c r="B132" s="34">
        <f>Rangliste!C133</f>
        <v>0</v>
      </c>
      <c r="C132" s="34">
        <f>Rangliste!D133</f>
        <v>0</v>
      </c>
      <c r="D132" s="99">
        <f>IF(Rangliste!I133=1,1,IF(Rangliste!I133=2,1,IF(Rangliste!I133=3,1,IF(Rangliste!I133=4,1.5,IF(Rangliste!I133=5,1.5,IF(Rangliste!I133=6,1.5,IF(Rangliste!I133=7,1.5,IF(Rangliste!I133=8,1.5,IF(Rangliste!I133=9,1.5,IF(Rangliste!I133=10,2,IF(Rangliste!I133=11,2,IF(Rangliste!I133=12,2,0))))))))))))</f>
        <v>0</v>
      </c>
      <c r="E132" s="99">
        <f ca="1">IF(Rangliste!M133-Rangliste!J133=12,0,IF(Rangliste!M133-Rangliste!J133=11,1,IF(Rangliste!M133-Rangliste!J133&lt;11,2,0)))</f>
        <v>0</v>
      </c>
      <c r="F132" s="69">
        <f t="shared" si="1"/>
        <v>1</v>
      </c>
    </row>
    <row r="133" spans="1:6">
      <c r="A133" s="34">
        <v>130</v>
      </c>
      <c r="B133" s="34">
        <f>Rangliste!C134</f>
        <v>0</v>
      </c>
      <c r="C133" s="34">
        <f>Rangliste!D134</f>
        <v>0</v>
      </c>
      <c r="D133" s="99">
        <f>IF(Rangliste!I134=1,1,IF(Rangliste!I134=2,1,IF(Rangliste!I134=3,1,IF(Rangliste!I134=4,1.5,IF(Rangliste!I134=5,1.5,IF(Rangliste!I134=6,1.5,IF(Rangliste!I134=7,1.5,IF(Rangliste!I134=8,1.5,IF(Rangliste!I134=9,1.5,IF(Rangliste!I134=10,2,IF(Rangliste!I134=11,2,IF(Rangliste!I134=12,2,0))))))))))))</f>
        <v>0</v>
      </c>
      <c r="E133" s="99">
        <f ca="1">IF(Rangliste!M134-Rangliste!J134=12,0,IF(Rangliste!M134-Rangliste!J134=11,1,IF(Rangliste!M134-Rangliste!J134&lt;11,2,0)))</f>
        <v>0</v>
      </c>
      <c r="F133" s="69">
        <f t="shared" ref="F133:F170" si="2">IF(D133=0,1,IF(E133=0,D133,IF(E133=1,D133+1.5,IF(E133=2,4))))</f>
        <v>1</v>
      </c>
    </row>
    <row r="134" spans="1:6">
      <c r="A134" s="34">
        <v>131</v>
      </c>
      <c r="B134" s="34">
        <f>Rangliste!C135</f>
        <v>0</v>
      </c>
      <c r="C134" s="34">
        <f>Rangliste!D135</f>
        <v>0</v>
      </c>
      <c r="D134" s="99">
        <f>IF(Rangliste!I135=1,1,IF(Rangliste!I135=2,1,IF(Rangliste!I135=3,1,IF(Rangliste!I135=4,1.5,IF(Rangliste!I135=5,1.5,IF(Rangliste!I135=6,1.5,IF(Rangliste!I135=7,1.5,IF(Rangliste!I135=8,1.5,IF(Rangliste!I135=9,1.5,IF(Rangliste!I135=10,2,IF(Rangliste!I135=11,2,IF(Rangliste!I135=12,2,0))))))))))))</f>
        <v>0</v>
      </c>
      <c r="E134" s="99">
        <f ca="1">IF(Rangliste!M135-Rangliste!J135=12,0,IF(Rangliste!M135-Rangliste!J135=11,1,IF(Rangliste!M135-Rangliste!J135&lt;11,2,0)))</f>
        <v>0</v>
      </c>
      <c r="F134" s="69">
        <f t="shared" si="2"/>
        <v>1</v>
      </c>
    </row>
    <row r="135" spans="1:6">
      <c r="A135" s="34">
        <v>132</v>
      </c>
      <c r="B135" s="34">
        <f>Rangliste!C136</f>
        <v>0</v>
      </c>
      <c r="C135" s="34">
        <f>Rangliste!D136</f>
        <v>0</v>
      </c>
      <c r="D135" s="99">
        <f>IF(Rangliste!I136=1,1,IF(Rangliste!I136=2,1,IF(Rangliste!I136=3,1,IF(Rangliste!I136=4,1.5,IF(Rangliste!I136=5,1.5,IF(Rangliste!I136=6,1.5,IF(Rangliste!I136=7,1.5,IF(Rangliste!I136=8,1.5,IF(Rangliste!I136=9,1.5,IF(Rangliste!I136=10,2,IF(Rangliste!I136=11,2,IF(Rangliste!I136=12,2,0))))))))))))</f>
        <v>0</v>
      </c>
      <c r="E135" s="99">
        <f ca="1">IF(Rangliste!M136-Rangliste!J136=12,0,IF(Rangliste!M136-Rangliste!J136=11,1,IF(Rangliste!M136-Rangliste!J136&lt;11,2,0)))</f>
        <v>0</v>
      </c>
      <c r="F135" s="69">
        <f t="shared" si="2"/>
        <v>1</v>
      </c>
    </row>
    <row r="136" spans="1:6">
      <c r="A136" s="34">
        <v>133</v>
      </c>
      <c r="B136" s="34">
        <f>Rangliste!C137</f>
        <v>0</v>
      </c>
      <c r="C136" s="34">
        <f>Rangliste!D137</f>
        <v>0</v>
      </c>
      <c r="D136" s="99">
        <f>IF(Rangliste!I137=1,1,IF(Rangliste!I137=2,1,IF(Rangliste!I137=3,1,IF(Rangliste!I137=4,1.5,IF(Rangliste!I137=5,1.5,IF(Rangliste!I137=6,1.5,IF(Rangliste!I137=7,1.5,IF(Rangliste!I137=8,1.5,IF(Rangliste!I137=9,1.5,IF(Rangliste!I137=10,2,IF(Rangliste!I137=11,2,IF(Rangliste!I137=12,2,0))))))))))))</f>
        <v>0</v>
      </c>
      <c r="E136" s="99">
        <f ca="1">IF(Rangliste!M137-Rangliste!J137=12,0,IF(Rangliste!M137-Rangliste!J137=11,1,IF(Rangliste!M137-Rangliste!J137&lt;11,2,0)))</f>
        <v>0</v>
      </c>
      <c r="F136" s="69">
        <f t="shared" si="2"/>
        <v>1</v>
      </c>
    </row>
    <row r="137" spans="1:6">
      <c r="A137" s="34">
        <v>134</v>
      </c>
      <c r="B137" s="34">
        <f>Rangliste!C138</f>
        <v>0</v>
      </c>
      <c r="C137" s="34">
        <f>Rangliste!D138</f>
        <v>0</v>
      </c>
      <c r="D137" s="99">
        <f>IF(Rangliste!I138=1,1,IF(Rangliste!I138=2,1,IF(Rangliste!I138=3,1,IF(Rangliste!I138=4,1.5,IF(Rangliste!I138=5,1.5,IF(Rangliste!I138=6,1.5,IF(Rangliste!I138=7,1.5,IF(Rangliste!I138=8,1.5,IF(Rangliste!I138=9,1.5,IF(Rangliste!I138=10,2,IF(Rangliste!I138=11,2,IF(Rangliste!I138=12,2,0))))))))))))</f>
        <v>0</v>
      </c>
      <c r="E137" s="99">
        <f ca="1">IF(Rangliste!M138-Rangliste!J138=12,0,IF(Rangliste!M138-Rangliste!J138=11,1,IF(Rangliste!M138-Rangliste!J138&lt;11,2,0)))</f>
        <v>0</v>
      </c>
      <c r="F137" s="69">
        <f t="shared" si="2"/>
        <v>1</v>
      </c>
    </row>
    <row r="138" spans="1:6">
      <c r="A138" s="34">
        <v>135</v>
      </c>
      <c r="B138" s="34">
        <f>Rangliste!C139</f>
        <v>0</v>
      </c>
      <c r="C138" s="34">
        <f>Rangliste!D139</f>
        <v>0</v>
      </c>
      <c r="D138" s="99">
        <f>IF(Rangliste!I139=1,1,IF(Rangliste!I139=2,1,IF(Rangliste!I139=3,1,IF(Rangliste!I139=4,1.5,IF(Rangliste!I139=5,1.5,IF(Rangliste!I139=6,1.5,IF(Rangliste!I139=7,1.5,IF(Rangliste!I139=8,1.5,IF(Rangliste!I139=9,1.5,IF(Rangliste!I139=10,2,IF(Rangliste!I139=11,2,IF(Rangliste!I139=12,2,0))))))))))))</f>
        <v>0</v>
      </c>
      <c r="E138" s="99">
        <f ca="1">IF(Rangliste!M139-Rangliste!J139=12,0,IF(Rangliste!M139-Rangliste!J139=11,1,IF(Rangliste!M139-Rangliste!J139&lt;11,2,0)))</f>
        <v>0</v>
      </c>
      <c r="F138" s="69">
        <f t="shared" si="2"/>
        <v>1</v>
      </c>
    </row>
    <row r="139" spans="1:6">
      <c r="A139" s="34">
        <v>136</v>
      </c>
      <c r="B139" s="34">
        <f>Rangliste!C140</f>
        <v>0</v>
      </c>
      <c r="C139" s="34">
        <f>Rangliste!D140</f>
        <v>0</v>
      </c>
      <c r="D139" s="99">
        <f>IF(Rangliste!I140=1,1,IF(Rangliste!I140=2,1,IF(Rangliste!I140=3,1,IF(Rangliste!I140=4,1.5,IF(Rangliste!I140=5,1.5,IF(Rangliste!I140=6,1.5,IF(Rangliste!I140=7,1.5,IF(Rangliste!I140=8,1.5,IF(Rangliste!I140=9,1.5,IF(Rangliste!I140=10,2,IF(Rangliste!I140=11,2,IF(Rangliste!I140=12,2,0))))))))))))</f>
        <v>0</v>
      </c>
      <c r="E139" s="99">
        <f ca="1">IF(Rangliste!M140-Rangliste!J140=12,0,IF(Rangliste!M140-Rangliste!J140=11,1,IF(Rangliste!M140-Rangliste!J140&lt;11,2,0)))</f>
        <v>0</v>
      </c>
      <c r="F139" s="69">
        <f t="shared" si="2"/>
        <v>1</v>
      </c>
    </row>
    <row r="140" spans="1:6">
      <c r="A140" s="34">
        <v>137</v>
      </c>
      <c r="B140" s="34">
        <f>Rangliste!C141</f>
        <v>0</v>
      </c>
      <c r="C140" s="34">
        <f>Rangliste!D141</f>
        <v>0</v>
      </c>
      <c r="D140" s="99">
        <f>IF(Rangliste!I141=1,1,IF(Rangliste!I141=2,1,IF(Rangliste!I141=3,1,IF(Rangliste!I141=4,1.5,IF(Rangliste!I141=5,1.5,IF(Rangliste!I141=6,1.5,IF(Rangliste!I141=7,1.5,IF(Rangliste!I141=8,1.5,IF(Rangliste!I141=9,1.5,IF(Rangliste!I141=10,2,IF(Rangliste!I141=11,2,IF(Rangliste!I141=12,2,0))))))))))))</f>
        <v>0</v>
      </c>
      <c r="E140" s="99">
        <f ca="1">IF(Rangliste!M141-Rangliste!J141=12,0,IF(Rangliste!M141-Rangliste!J141=11,1,IF(Rangliste!M141-Rangliste!J141&lt;11,2,0)))</f>
        <v>0</v>
      </c>
      <c r="F140" s="69">
        <f t="shared" si="2"/>
        <v>1</v>
      </c>
    </row>
    <row r="141" spans="1:6">
      <c r="A141" s="34">
        <v>138</v>
      </c>
      <c r="B141" s="34">
        <f>Rangliste!C142</f>
        <v>0</v>
      </c>
      <c r="C141" s="34">
        <f>Rangliste!D142</f>
        <v>0</v>
      </c>
      <c r="D141" s="99">
        <f>IF(Rangliste!I142=1,1,IF(Rangliste!I142=2,1,IF(Rangliste!I142=3,1,IF(Rangliste!I142=4,1.5,IF(Rangliste!I142=5,1.5,IF(Rangliste!I142=6,1.5,IF(Rangliste!I142=7,1.5,IF(Rangliste!I142=8,1.5,IF(Rangliste!I142=9,1.5,IF(Rangliste!I142=10,2,IF(Rangliste!I142=11,2,IF(Rangliste!I142=12,2,0))))))))))))</f>
        <v>0</v>
      </c>
      <c r="E141" s="99">
        <f ca="1">IF(Rangliste!M142-Rangliste!J142=12,0,IF(Rangliste!M142-Rangliste!J142=11,1,IF(Rangliste!M142-Rangliste!J142&lt;11,2,0)))</f>
        <v>0</v>
      </c>
      <c r="F141" s="69">
        <f t="shared" si="2"/>
        <v>1</v>
      </c>
    </row>
    <row r="142" spans="1:6">
      <c r="A142" s="34">
        <v>139</v>
      </c>
      <c r="B142" s="34">
        <f>Rangliste!C143</f>
        <v>0</v>
      </c>
      <c r="C142" s="34">
        <f>Rangliste!D143</f>
        <v>0</v>
      </c>
      <c r="D142" s="99">
        <f>IF(Rangliste!I143=1,1,IF(Rangliste!I143=2,1,IF(Rangliste!I143=3,1,IF(Rangliste!I143=4,1.5,IF(Rangliste!I143=5,1.5,IF(Rangliste!I143=6,1.5,IF(Rangliste!I143=7,1.5,IF(Rangliste!I143=8,1.5,IF(Rangliste!I143=9,1.5,IF(Rangliste!I143=10,2,IF(Rangliste!I143=11,2,IF(Rangliste!I143=12,2,0))))))))))))</f>
        <v>0</v>
      </c>
      <c r="E142" s="99">
        <f ca="1">IF(Rangliste!M143-Rangliste!J143=12,0,IF(Rangliste!M143-Rangliste!J143=11,1,IF(Rangliste!M143-Rangliste!J143&lt;11,2,0)))</f>
        <v>0</v>
      </c>
      <c r="F142" s="69">
        <f t="shared" si="2"/>
        <v>1</v>
      </c>
    </row>
    <row r="143" spans="1:6">
      <c r="A143" s="34">
        <v>140</v>
      </c>
      <c r="B143" s="34">
        <f>Rangliste!C144</f>
        <v>0</v>
      </c>
      <c r="C143" s="34">
        <f>Rangliste!D144</f>
        <v>0</v>
      </c>
      <c r="D143" s="99">
        <f>IF(Rangliste!I144=1,1,IF(Rangliste!I144=2,1,IF(Rangliste!I144=3,1,IF(Rangliste!I144=4,1.5,IF(Rangliste!I144=5,1.5,IF(Rangliste!I144=6,1.5,IF(Rangliste!I144=7,1.5,IF(Rangliste!I144=8,1.5,IF(Rangliste!I144=9,1.5,IF(Rangliste!I144=10,2,IF(Rangliste!I144=11,2,IF(Rangliste!I144=12,2,0))))))))))))</f>
        <v>0</v>
      </c>
      <c r="E143" s="99">
        <f ca="1">IF(Rangliste!M144-Rangliste!J144=12,0,IF(Rangliste!M144-Rangliste!J144=11,1,IF(Rangliste!M144-Rangliste!J144&lt;11,2,0)))</f>
        <v>0</v>
      </c>
      <c r="F143" s="69">
        <f t="shared" si="2"/>
        <v>1</v>
      </c>
    </row>
    <row r="144" spans="1:6">
      <c r="A144" s="34">
        <v>141</v>
      </c>
      <c r="B144" s="34">
        <f>Rangliste!C145</f>
        <v>0</v>
      </c>
      <c r="C144" s="34">
        <f>Rangliste!D145</f>
        <v>0</v>
      </c>
      <c r="D144" s="99">
        <f>IF(Rangliste!I145=1,1,IF(Rangliste!I145=2,1,IF(Rangliste!I145=3,1,IF(Rangliste!I145=4,1.5,IF(Rangliste!I145=5,1.5,IF(Rangliste!I145=6,1.5,IF(Rangliste!I145=7,1.5,IF(Rangliste!I145=8,1.5,IF(Rangliste!I145=9,1.5,IF(Rangliste!I145=10,2,IF(Rangliste!I145=11,2,IF(Rangliste!I145=12,2,0))))))))))))</f>
        <v>0</v>
      </c>
      <c r="E144" s="99">
        <f ca="1">IF(Rangliste!M145-Rangliste!J145=12,0,IF(Rangliste!M145-Rangliste!J145=11,1,IF(Rangliste!M145-Rangliste!J145&lt;11,2,0)))</f>
        <v>0</v>
      </c>
      <c r="F144" s="69">
        <f t="shared" si="2"/>
        <v>1</v>
      </c>
    </row>
    <row r="145" spans="1:6">
      <c r="A145" s="34">
        <v>142</v>
      </c>
      <c r="B145" s="34">
        <f>Rangliste!C146</f>
        <v>0</v>
      </c>
      <c r="C145" s="34">
        <f>Rangliste!D146</f>
        <v>0</v>
      </c>
      <c r="D145" s="99">
        <f>IF(Rangliste!I146=1,1,IF(Rangliste!I146=2,1,IF(Rangliste!I146=3,1,IF(Rangliste!I146=4,1.5,IF(Rangliste!I146=5,1.5,IF(Rangliste!I146=6,1.5,IF(Rangliste!I146=7,1.5,IF(Rangliste!I146=8,1.5,IF(Rangliste!I146=9,1.5,IF(Rangliste!I146=10,2,IF(Rangliste!I146=11,2,IF(Rangliste!I146=12,2,0))))))))))))</f>
        <v>0</v>
      </c>
      <c r="E145" s="99">
        <f ca="1">IF(Rangliste!M146-Rangliste!J146=12,0,IF(Rangliste!M146-Rangliste!J146=11,1,IF(Rangliste!M146-Rangliste!J146&lt;11,2,0)))</f>
        <v>0</v>
      </c>
      <c r="F145" s="69">
        <f t="shared" si="2"/>
        <v>1</v>
      </c>
    </row>
    <row r="146" spans="1:6">
      <c r="A146" s="34">
        <v>143</v>
      </c>
      <c r="B146" s="34">
        <f>Rangliste!C147</f>
        <v>0</v>
      </c>
      <c r="C146" s="34">
        <f>Rangliste!D147</f>
        <v>0</v>
      </c>
      <c r="D146" s="99">
        <f>IF(Rangliste!I147=1,1,IF(Rangliste!I147=2,1,IF(Rangliste!I147=3,1,IF(Rangliste!I147=4,1.5,IF(Rangliste!I147=5,1.5,IF(Rangliste!I147=6,1.5,IF(Rangliste!I147=7,1.5,IF(Rangliste!I147=8,1.5,IF(Rangliste!I147=9,1.5,IF(Rangliste!I147=10,2,IF(Rangliste!I147=11,2,IF(Rangliste!I147=12,2,0))))))))))))</f>
        <v>0</v>
      </c>
      <c r="E146" s="99">
        <f ca="1">IF(Rangliste!M147-Rangliste!J147=12,0,IF(Rangliste!M147-Rangliste!J147=11,1,IF(Rangliste!M147-Rangliste!J147&lt;11,2,0)))</f>
        <v>0</v>
      </c>
      <c r="F146" s="69">
        <f t="shared" si="2"/>
        <v>1</v>
      </c>
    </row>
    <row r="147" spans="1:6">
      <c r="A147" s="34">
        <v>144</v>
      </c>
      <c r="B147" s="34">
        <f>Rangliste!C148</f>
        <v>0</v>
      </c>
      <c r="C147" s="34">
        <f>Rangliste!D148</f>
        <v>0</v>
      </c>
      <c r="D147" s="99">
        <f>IF(Rangliste!I148=1,1,IF(Rangliste!I148=2,1,IF(Rangliste!I148=3,1,IF(Rangliste!I148=4,1.5,IF(Rangliste!I148=5,1.5,IF(Rangliste!I148=6,1.5,IF(Rangliste!I148=7,1.5,IF(Rangliste!I148=8,1.5,IF(Rangliste!I148=9,1.5,IF(Rangliste!I148=10,2,IF(Rangliste!I148=11,2,IF(Rangliste!I148=12,2,0))))))))))))</f>
        <v>0</v>
      </c>
      <c r="E147" s="99">
        <f ca="1">IF(Rangliste!M148-Rangliste!J148=12,0,IF(Rangliste!M148-Rangliste!J148=11,1,IF(Rangliste!M148-Rangliste!J148&lt;11,2,0)))</f>
        <v>0</v>
      </c>
      <c r="F147" s="69">
        <f t="shared" si="2"/>
        <v>1</v>
      </c>
    </row>
    <row r="148" spans="1:6">
      <c r="A148" s="34">
        <v>145</v>
      </c>
      <c r="B148" s="34">
        <f>Rangliste!C149</f>
        <v>0</v>
      </c>
      <c r="C148" s="34">
        <f>Rangliste!D149</f>
        <v>0</v>
      </c>
      <c r="D148" s="99">
        <f>IF(Rangliste!I149=1,1,IF(Rangliste!I149=2,1,IF(Rangliste!I149=3,1,IF(Rangliste!I149=4,1.5,IF(Rangliste!I149=5,1.5,IF(Rangliste!I149=6,1.5,IF(Rangliste!I149=7,1.5,IF(Rangliste!I149=8,1.5,IF(Rangliste!I149=9,1.5,IF(Rangliste!I149=10,2,IF(Rangliste!I149=11,2,IF(Rangliste!I149=12,2,0))))))))))))</f>
        <v>0</v>
      </c>
      <c r="E148" s="99">
        <f ca="1">IF(Rangliste!M149-Rangliste!J149=12,0,IF(Rangliste!M149-Rangliste!J149=11,1,IF(Rangliste!M149-Rangliste!J149&lt;11,2,0)))</f>
        <v>0</v>
      </c>
      <c r="F148" s="69">
        <f t="shared" si="2"/>
        <v>1</v>
      </c>
    </row>
    <row r="149" spans="1:6">
      <c r="A149" s="34">
        <v>146</v>
      </c>
      <c r="B149" s="34">
        <f>Rangliste!C150</f>
        <v>0</v>
      </c>
      <c r="C149" s="34">
        <f>Rangliste!D150</f>
        <v>0</v>
      </c>
      <c r="D149" s="99">
        <f>IF(Rangliste!I150=1,1,IF(Rangliste!I150=2,1,IF(Rangliste!I150=3,1,IF(Rangliste!I150=4,1.5,IF(Rangliste!I150=5,1.5,IF(Rangliste!I150=6,1.5,IF(Rangliste!I150=7,1.5,IF(Rangliste!I150=8,1.5,IF(Rangliste!I150=9,1.5,IF(Rangliste!I150=10,2,IF(Rangliste!I150=11,2,IF(Rangliste!I150=12,2,0))))))))))))</f>
        <v>0</v>
      </c>
      <c r="E149" s="99">
        <f ca="1">IF(Rangliste!M150-Rangliste!J150=12,0,IF(Rangliste!M150-Rangliste!J150=11,1,IF(Rangliste!M150-Rangliste!J150&lt;11,2,0)))</f>
        <v>0</v>
      </c>
      <c r="F149" s="69">
        <f t="shared" si="2"/>
        <v>1</v>
      </c>
    </row>
    <row r="150" spans="1:6">
      <c r="A150" s="34">
        <v>147</v>
      </c>
      <c r="B150" s="34">
        <f>Rangliste!C151</f>
        <v>0</v>
      </c>
      <c r="C150" s="34">
        <f>Rangliste!D151</f>
        <v>0</v>
      </c>
      <c r="D150" s="99">
        <f>IF(Rangliste!I151=1,1,IF(Rangliste!I151=2,1,IF(Rangliste!I151=3,1,IF(Rangliste!I151=4,1.5,IF(Rangliste!I151=5,1.5,IF(Rangliste!I151=6,1.5,IF(Rangliste!I151=7,1.5,IF(Rangliste!I151=8,1.5,IF(Rangliste!I151=9,1.5,IF(Rangliste!I151=10,2,IF(Rangliste!I151=11,2,IF(Rangliste!I151=12,2,0))))))))))))</f>
        <v>0</v>
      </c>
      <c r="E150" s="99">
        <f ca="1">IF(Rangliste!M151-Rangliste!J151=12,0,IF(Rangliste!M151-Rangliste!J151=11,1,IF(Rangliste!M151-Rangliste!J151&lt;11,2,0)))</f>
        <v>0</v>
      </c>
      <c r="F150" s="69">
        <f t="shared" si="2"/>
        <v>1</v>
      </c>
    </row>
    <row r="151" spans="1:6">
      <c r="A151" s="34">
        <v>148</v>
      </c>
      <c r="B151" s="34">
        <f>Rangliste!C152</f>
        <v>0</v>
      </c>
      <c r="C151" s="34">
        <f>Rangliste!D152</f>
        <v>0</v>
      </c>
      <c r="D151" s="99">
        <f>IF(Rangliste!I152=1,1,IF(Rangliste!I152=2,1,IF(Rangliste!I152=3,1,IF(Rangliste!I152=4,1.5,IF(Rangliste!I152=5,1.5,IF(Rangliste!I152=6,1.5,IF(Rangliste!I152=7,1.5,IF(Rangliste!I152=8,1.5,IF(Rangliste!I152=9,1.5,IF(Rangliste!I152=10,2,IF(Rangliste!I152=11,2,IF(Rangliste!I152=12,2,0))))))))))))</f>
        <v>0</v>
      </c>
      <c r="E151" s="99">
        <f ca="1">IF(Rangliste!M152-Rangliste!J152=12,0,IF(Rangliste!M152-Rangliste!J152=11,1,IF(Rangliste!M152-Rangliste!J152&lt;11,2,0)))</f>
        <v>0</v>
      </c>
      <c r="F151" s="69">
        <f t="shared" si="2"/>
        <v>1</v>
      </c>
    </row>
    <row r="152" spans="1:6">
      <c r="A152" s="34">
        <v>149</v>
      </c>
      <c r="B152" s="34">
        <f>Rangliste!C153</f>
        <v>0</v>
      </c>
      <c r="C152" s="34">
        <f>Rangliste!D153</f>
        <v>0</v>
      </c>
      <c r="D152" s="99">
        <f>IF(Rangliste!I153=1,1,IF(Rangliste!I153=2,1,IF(Rangliste!I153=3,1,IF(Rangliste!I153=4,1.5,IF(Rangliste!I153=5,1.5,IF(Rangliste!I153=6,1.5,IF(Rangliste!I153=7,1.5,IF(Rangliste!I153=8,1.5,IF(Rangliste!I153=9,1.5,IF(Rangliste!I153=10,2,IF(Rangliste!I153=11,2,IF(Rangliste!I153=12,2,0))))))))))))</f>
        <v>0</v>
      </c>
      <c r="E152" s="99">
        <f ca="1">IF(Rangliste!M153-Rangliste!J153=12,0,IF(Rangliste!M153-Rangliste!J153=11,1,IF(Rangliste!M153-Rangliste!J153&lt;11,2,0)))</f>
        <v>0</v>
      </c>
      <c r="F152" s="69">
        <f t="shared" si="2"/>
        <v>1</v>
      </c>
    </row>
    <row r="153" spans="1:6">
      <c r="A153" s="34">
        <v>150</v>
      </c>
      <c r="B153" s="34">
        <f>Rangliste!C154</f>
        <v>0</v>
      </c>
      <c r="C153" s="34">
        <f>Rangliste!D154</f>
        <v>0</v>
      </c>
      <c r="D153" s="99">
        <f>IF(Rangliste!I154=1,1,IF(Rangliste!I154=2,1,IF(Rangliste!I154=3,1,IF(Rangliste!I154=4,1.5,IF(Rangliste!I154=5,1.5,IF(Rangliste!I154=6,1.5,IF(Rangliste!I154=7,1.5,IF(Rangliste!I154=8,1.5,IF(Rangliste!I154=9,1.5,IF(Rangliste!I154=10,2,IF(Rangliste!I154=11,2,IF(Rangliste!I154=12,2,0))))))))))))</f>
        <v>0</v>
      </c>
      <c r="E153" s="99">
        <f ca="1">IF(Rangliste!M154-Rangliste!J154=12,0,IF(Rangliste!M154-Rangliste!J154=11,1,IF(Rangliste!M154-Rangliste!J154&lt;11,2,0)))</f>
        <v>0</v>
      </c>
      <c r="F153" s="69">
        <f t="shared" si="2"/>
        <v>1</v>
      </c>
    </row>
    <row r="154" spans="1:6">
      <c r="A154" s="34">
        <v>151</v>
      </c>
      <c r="B154" s="34">
        <f>Rangliste!C155</f>
        <v>0</v>
      </c>
      <c r="C154" s="34">
        <f>Rangliste!D155</f>
        <v>0</v>
      </c>
      <c r="D154" s="99">
        <f>IF(Rangliste!I155=1,1,IF(Rangliste!I155=2,1,IF(Rangliste!I155=3,1,IF(Rangliste!I155=4,1.5,IF(Rangliste!I155=5,1.5,IF(Rangliste!I155=6,1.5,IF(Rangliste!I155=7,1.5,IF(Rangliste!I155=8,1.5,IF(Rangliste!I155=9,1.5,IF(Rangliste!I155=10,2,IF(Rangliste!I155=11,2,IF(Rangliste!I155=12,2,0))))))))))))</f>
        <v>0</v>
      </c>
      <c r="E154" s="99">
        <f ca="1">IF(Rangliste!M155-Rangliste!J155=12,0,IF(Rangliste!M155-Rangliste!J155=11,1,IF(Rangliste!M155-Rangliste!J155&lt;11,2,0)))</f>
        <v>0</v>
      </c>
      <c r="F154" s="69">
        <f t="shared" si="2"/>
        <v>1</v>
      </c>
    </row>
    <row r="155" spans="1:6">
      <c r="A155" s="34">
        <v>152</v>
      </c>
      <c r="B155" s="34">
        <f>Rangliste!C156</f>
        <v>0</v>
      </c>
      <c r="C155" s="34">
        <f>Rangliste!D156</f>
        <v>0</v>
      </c>
      <c r="D155" s="99">
        <f>IF(Rangliste!I156=1,1,IF(Rangliste!I156=2,1,IF(Rangliste!I156=3,1,IF(Rangliste!I156=4,1.5,IF(Rangliste!I156=5,1.5,IF(Rangliste!I156=6,1.5,IF(Rangliste!I156=7,1.5,IF(Rangliste!I156=8,1.5,IF(Rangliste!I156=9,1.5,IF(Rangliste!I156=10,2,IF(Rangliste!I156=11,2,IF(Rangliste!I156=12,2,0))))))))))))</f>
        <v>0</v>
      </c>
      <c r="E155" s="99">
        <f ca="1">IF(Rangliste!M156-Rangliste!J156=12,0,IF(Rangliste!M156-Rangliste!J156=11,1,IF(Rangliste!M156-Rangliste!J156&lt;11,2,0)))</f>
        <v>0</v>
      </c>
      <c r="F155" s="69">
        <f t="shared" si="2"/>
        <v>1</v>
      </c>
    </row>
    <row r="156" spans="1:6">
      <c r="A156" s="34">
        <v>153</v>
      </c>
      <c r="B156" s="34">
        <f>Rangliste!C157</f>
        <v>0</v>
      </c>
      <c r="C156" s="34">
        <f>Rangliste!D157</f>
        <v>0</v>
      </c>
      <c r="D156" s="99">
        <f>IF(Rangliste!I157=1,1,IF(Rangliste!I157=2,1,IF(Rangliste!I157=3,1,IF(Rangliste!I157=4,1.5,IF(Rangliste!I157=5,1.5,IF(Rangliste!I157=6,1.5,IF(Rangliste!I157=7,1.5,IF(Rangliste!I157=8,1.5,IF(Rangliste!I157=9,1.5,IF(Rangliste!I157=10,2,IF(Rangliste!I157=11,2,IF(Rangliste!I157=12,2,0))))))))))))</f>
        <v>0</v>
      </c>
      <c r="E156" s="99">
        <f ca="1">IF(Rangliste!M157-Rangliste!J157=12,0,IF(Rangliste!M157-Rangliste!J157=11,1,IF(Rangliste!M157-Rangliste!J157&lt;11,2,0)))</f>
        <v>0</v>
      </c>
      <c r="F156" s="69">
        <f t="shared" si="2"/>
        <v>1</v>
      </c>
    </row>
    <row r="157" spans="1:6">
      <c r="A157" s="34">
        <v>154</v>
      </c>
      <c r="B157" s="34">
        <f>Rangliste!C158</f>
        <v>0</v>
      </c>
      <c r="C157" s="34">
        <f>Rangliste!D158</f>
        <v>0</v>
      </c>
      <c r="D157" s="99">
        <f>IF(Rangliste!I158=1,1,IF(Rangliste!I158=2,1,IF(Rangliste!I158=3,1,IF(Rangliste!I158=4,1.5,IF(Rangliste!I158=5,1.5,IF(Rangliste!I158=6,1.5,IF(Rangliste!I158=7,1.5,IF(Rangliste!I158=8,1.5,IF(Rangliste!I158=9,1.5,IF(Rangliste!I158=10,2,IF(Rangliste!I158=11,2,IF(Rangliste!I158=12,2,0))))))))))))</f>
        <v>0</v>
      </c>
      <c r="E157" s="99">
        <f ca="1">IF(Rangliste!M158-Rangliste!J158=12,0,IF(Rangliste!M158-Rangliste!J158=11,1,IF(Rangliste!M158-Rangliste!J158&lt;11,2,0)))</f>
        <v>0</v>
      </c>
      <c r="F157" s="69">
        <f t="shared" si="2"/>
        <v>1</v>
      </c>
    </row>
    <row r="158" spans="1:6">
      <c r="A158" s="34">
        <v>155</v>
      </c>
      <c r="B158" s="34">
        <f>Rangliste!C159</f>
        <v>0</v>
      </c>
      <c r="C158" s="34">
        <f>Rangliste!D159</f>
        <v>0</v>
      </c>
      <c r="D158" s="99">
        <f>IF(Rangliste!I159=1,1,IF(Rangliste!I159=2,1,IF(Rangliste!I159=3,1,IF(Rangliste!I159=4,1.5,IF(Rangliste!I159=5,1.5,IF(Rangliste!I159=6,1.5,IF(Rangliste!I159=7,1.5,IF(Rangliste!I159=8,1.5,IF(Rangliste!I159=9,1.5,IF(Rangliste!I159=10,2,IF(Rangliste!I159=11,2,IF(Rangliste!I159=12,2,0))))))))))))</f>
        <v>0</v>
      </c>
      <c r="E158" s="99">
        <f ca="1">IF(Rangliste!M159-Rangliste!J159=12,0,IF(Rangliste!M159-Rangliste!J159=11,1,IF(Rangliste!M159-Rangliste!J159&lt;11,2,0)))</f>
        <v>0</v>
      </c>
      <c r="F158" s="69">
        <f t="shared" si="2"/>
        <v>1</v>
      </c>
    </row>
    <row r="159" spans="1:6">
      <c r="A159" s="34">
        <v>156</v>
      </c>
      <c r="B159" s="34">
        <f>Rangliste!C160</f>
        <v>0</v>
      </c>
      <c r="C159" s="34">
        <f>Rangliste!D160</f>
        <v>0</v>
      </c>
      <c r="D159" s="99">
        <f>IF(Rangliste!I160=1,1,IF(Rangliste!I160=2,1,IF(Rangliste!I160=3,1,IF(Rangliste!I160=4,1.5,IF(Rangliste!I160=5,1.5,IF(Rangliste!I160=6,1.5,IF(Rangliste!I160=7,1.5,IF(Rangliste!I160=8,1.5,IF(Rangliste!I160=9,1.5,IF(Rangliste!I160=10,2,IF(Rangliste!I160=11,2,IF(Rangliste!I160=12,2,0))))))))))))</f>
        <v>0</v>
      </c>
      <c r="E159" s="99">
        <f ca="1">IF(Rangliste!M160-Rangliste!J160=12,0,IF(Rangliste!M160-Rangliste!J160=11,1,IF(Rangliste!M160-Rangliste!J160&lt;11,2,0)))</f>
        <v>0</v>
      </c>
      <c r="F159" s="69">
        <f t="shared" si="2"/>
        <v>1</v>
      </c>
    </row>
    <row r="160" spans="1:6">
      <c r="A160" s="34">
        <v>157</v>
      </c>
      <c r="B160" s="34">
        <f>Rangliste!C161</f>
        <v>0</v>
      </c>
      <c r="C160" s="34">
        <f>Rangliste!D161</f>
        <v>0</v>
      </c>
      <c r="D160" s="99">
        <f>IF(Rangliste!I161=1,1,IF(Rangliste!I161=2,1,IF(Rangliste!I161=3,1,IF(Rangliste!I161=4,1.5,IF(Rangliste!I161=5,1.5,IF(Rangliste!I161=6,1.5,IF(Rangliste!I161=7,1.5,IF(Rangliste!I161=8,1.5,IF(Rangliste!I161=9,1.5,IF(Rangliste!I161=10,2,IF(Rangliste!I161=11,2,IF(Rangliste!I161=12,2,0))))))))))))</f>
        <v>0</v>
      </c>
      <c r="E160" s="99">
        <f ca="1">IF(Rangliste!M161-Rangliste!J161=12,0,IF(Rangliste!M161-Rangliste!J161=11,1,IF(Rangliste!M161-Rangliste!J161&lt;11,2,0)))</f>
        <v>0</v>
      </c>
      <c r="F160" s="69">
        <f t="shared" si="2"/>
        <v>1</v>
      </c>
    </row>
    <row r="161" spans="1:6">
      <c r="A161" s="34">
        <v>158</v>
      </c>
      <c r="B161" s="34">
        <f>Rangliste!C162</f>
        <v>0</v>
      </c>
      <c r="C161" s="34">
        <f>Rangliste!D162</f>
        <v>0</v>
      </c>
      <c r="D161" s="99">
        <f>IF(Rangliste!I162=1,1,IF(Rangliste!I162=2,1,IF(Rangliste!I162=3,1,IF(Rangliste!I162=4,1.5,IF(Rangliste!I162=5,1.5,IF(Rangliste!I162=6,1.5,IF(Rangliste!I162=7,1.5,IF(Rangliste!I162=8,1.5,IF(Rangliste!I162=9,1.5,IF(Rangliste!I162=10,2,IF(Rangliste!I162=11,2,IF(Rangliste!I162=12,2,0))))))))))))</f>
        <v>0</v>
      </c>
      <c r="E161" s="99">
        <f ca="1">IF(Rangliste!M162-Rangliste!J162=12,0,IF(Rangliste!M162-Rangliste!J162=11,1,IF(Rangliste!M162-Rangliste!J162&lt;11,2,0)))</f>
        <v>0</v>
      </c>
      <c r="F161" s="69">
        <f t="shared" si="2"/>
        <v>1</v>
      </c>
    </row>
    <row r="162" spans="1:6">
      <c r="A162" s="34">
        <v>159</v>
      </c>
      <c r="B162" s="34">
        <f>Rangliste!C163</f>
        <v>0</v>
      </c>
      <c r="C162" s="34">
        <f>Rangliste!D163</f>
        <v>0</v>
      </c>
      <c r="D162" s="99">
        <f>IF(Rangliste!I163=1,1,IF(Rangliste!I163=2,1,IF(Rangliste!I163=3,1,IF(Rangliste!I163=4,1.5,IF(Rangliste!I163=5,1.5,IF(Rangliste!I163=6,1.5,IF(Rangliste!I163=7,1.5,IF(Rangliste!I163=8,1.5,IF(Rangliste!I163=9,1.5,IF(Rangliste!I163=10,2,IF(Rangliste!I163=11,2,IF(Rangliste!I163=12,2,0))))))))))))</f>
        <v>0</v>
      </c>
      <c r="E162" s="99">
        <f ca="1">IF(Rangliste!M163-Rangliste!J163=12,0,IF(Rangliste!M163-Rangliste!J163=11,1,IF(Rangliste!M163-Rangliste!J163&lt;11,2,0)))</f>
        <v>0</v>
      </c>
      <c r="F162" s="69">
        <f t="shared" si="2"/>
        <v>1</v>
      </c>
    </row>
    <row r="163" spans="1:6">
      <c r="A163" s="34">
        <v>160</v>
      </c>
      <c r="B163" s="34">
        <f>Rangliste!C164</f>
        <v>0</v>
      </c>
      <c r="C163" s="34">
        <f>Rangliste!D164</f>
        <v>0</v>
      </c>
      <c r="D163" s="99">
        <f>IF(Rangliste!I164=1,1,IF(Rangliste!I164=2,1,IF(Rangliste!I164=3,1,IF(Rangliste!I164=4,1.5,IF(Rangliste!I164=5,1.5,IF(Rangliste!I164=6,1.5,IF(Rangliste!I164=7,1.5,IF(Rangliste!I164=8,1.5,IF(Rangliste!I164=9,1.5,IF(Rangliste!I164=10,2,IF(Rangliste!I164=11,2,IF(Rangliste!I164=12,2,0))))))))))))</f>
        <v>0</v>
      </c>
      <c r="E163" s="99">
        <f ca="1">IF(Rangliste!M164-Rangliste!J164=12,0,IF(Rangliste!M164-Rangliste!J164=11,1,IF(Rangliste!M164-Rangliste!J164&lt;11,2,0)))</f>
        <v>0</v>
      </c>
      <c r="F163" s="69">
        <f t="shared" si="2"/>
        <v>1</v>
      </c>
    </row>
    <row r="164" spans="1:6">
      <c r="A164" s="34">
        <v>161</v>
      </c>
      <c r="B164" s="34">
        <f>Rangliste!C165</f>
        <v>0</v>
      </c>
      <c r="C164" s="34">
        <f>Rangliste!D165</f>
        <v>0</v>
      </c>
      <c r="D164" s="99">
        <f>IF(Rangliste!I165=1,1,IF(Rangliste!I165=2,1,IF(Rangliste!I165=3,1,IF(Rangliste!I165=4,1.5,IF(Rangliste!I165=5,1.5,IF(Rangliste!I165=6,1.5,IF(Rangliste!I165=7,1.5,IF(Rangliste!I165=8,1.5,IF(Rangliste!I165=9,1.5,IF(Rangliste!I165=10,2,IF(Rangliste!I165=11,2,IF(Rangliste!I165=12,2,0))))))))))))</f>
        <v>0</v>
      </c>
      <c r="E164" s="99">
        <f ca="1">IF(Rangliste!M165-Rangliste!J165=12,0,IF(Rangliste!M165-Rangliste!J165=11,1,IF(Rangliste!M165-Rangliste!J165&lt;11,2,0)))</f>
        <v>0</v>
      </c>
      <c r="F164" s="69">
        <f t="shared" si="2"/>
        <v>1</v>
      </c>
    </row>
    <row r="165" spans="1:6">
      <c r="A165" s="34">
        <v>162</v>
      </c>
      <c r="B165" s="34">
        <f>Rangliste!C166</f>
        <v>0</v>
      </c>
      <c r="C165" s="34">
        <f>Rangliste!D166</f>
        <v>0</v>
      </c>
      <c r="D165" s="99">
        <f>IF(Rangliste!I166=1,1,IF(Rangliste!I166=2,1,IF(Rangliste!I166=3,1,IF(Rangliste!I166=4,1.5,IF(Rangliste!I166=5,1.5,IF(Rangliste!I166=6,1.5,IF(Rangliste!I166=7,1.5,IF(Rangliste!I166=8,1.5,IF(Rangliste!I166=9,1.5,IF(Rangliste!I166=10,2,IF(Rangliste!I166=11,2,IF(Rangliste!I166=12,2,0))))))))))))</f>
        <v>0</v>
      </c>
      <c r="E165" s="99">
        <f ca="1">IF(Rangliste!M166-Rangliste!J166=12,0,IF(Rangliste!M166-Rangliste!J166=11,1,IF(Rangliste!M166-Rangliste!J166&lt;11,2,0)))</f>
        <v>0</v>
      </c>
      <c r="F165" s="69">
        <f t="shared" si="2"/>
        <v>1</v>
      </c>
    </row>
    <row r="166" spans="1:6">
      <c r="A166" s="34">
        <v>163</v>
      </c>
      <c r="B166" s="34">
        <f>Rangliste!C167</f>
        <v>0</v>
      </c>
      <c r="C166" s="34">
        <f>Rangliste!D167</f>
        <v>0</v>
      </c>
      <c r="D166" s="99">
        <f>IF(Rangliste!I167=1,1,IF(Rangliste!I167=2,1,IF(Rangliste!I167=3,1,IF(Rangliste!I167=4,1.5,IF(Rangliste!I167=5,1.5,IF(Rangliste!I167=6,1.5,IF(Rangliste!I167=7,1.5,IF(Rangliste!I167=8,1.5,IF(Rangliste!I167=9,1.5,IF(Rangliste!I167=10,2,IF(Rangliste!I167=11,2,IF(Rangliste!I167=12,2,0))))))))))))</f>
        <v>0</v>
      </c>
      <c r="E166" s="99">
        <f ca="1">IF(Rangliste!M167-Rangliste!J167=12,0,IF(Rangliste!M167-Rangliste!J167=11,1,IF(Rangliste!M167-Rangliste!J167&lt;11,2,0)))</f>
        <v>0</v>
      </c>
      <c r="F166" s="69">
        <f t="shared" si="2"/>
        <v>1</v>
      </c>
    </row>
    <row r="167" spans="1:6">
      <c r="A167" s="34">
        <v>164</v>
      </c>
      <c r="B167" s="34">
        <f>Rangliste!C168</f>
        <v>0</v>
      </c>
      <c r="C167" s="34">
        <f>Rangliste!D168</f>
        <v>0</v>
      </c>
      <c r="D167" s="99">
        <f>IF(Rangliste!I168=1,1,IF(Rangliste!I168=2,1,IF(Rangliste!I168=3,1,IF(Rangliste!I168=4,1.5,IF(Rangliste!I168=5,1.5,IF(Rangliste!I168=6,1.5,IF(Rangliste!I168=7,1.5,IF(Rangliste!I168=8,1.5,IF(Rangliste!I168=9,1.5,IF(Rangliste!I168=10,2,IF(Rangliste!I168=11,2,IF(Rangliste!I168=12,2,0))))))))))))</f>
        <v>0</v>
      </c>
      <c r="E167" s="99">
        <f ca="1">IF(Rangliste!M168-Rangliste!J168=12,0,IF(Rangliste!M168-Rangliste!J168=11,1,IF(Rangliste!M168-Rangliste!J168&lt;11,2,0)))</f>
        <v>0</v>
      </c>
      <c r="F167" s="69">
        <f t="shared" si="2"/>
        <v>1</v>
      </c>
    </row>
    <row r="168" spans="1:6">
      <c r="A168" s="34">
        <v>165</v>
      </c>
      <c r="B168" s="34">
        <f>Rangliste!C169</f>
        <v>0</v>
      </c>
      <c r="C168" s="34">
        <f>Rangliste!D169</f>
        <v>0</v>
      </c>
      <c r="D168" s="99">
        <f>IF(Rangliste!I169=1,1,IF(Rangliste!I169=2,1,IF(Rangliste!I169=3,1,IF(Rangliste!I169=4,1.5,IF(Rangliste!I169=5,1.5,IF(Rangliste!I169=6,1.5,IF(Rangliste!I169=7,1.5,IF(Rangliste!I169=8,1.5,IF(Rangliste!I169=9,1.5,IF(Rangliste!I169=10,2,IF(Rangliste!I169=11,2,IF(Rangliste!I169=12,2,0))))))))))))</f>
        <v>0</v>
      </c>
      <c r="E168" s="99">
        <f ca="1">IF(Rangliste!M169-Rangliste!J169=12,0,IF(Rangliste!M169-Rangliste!J169=11,1,IF(Rangliste!M169-Rangliste!J169&lt;11,2,0)))</f>
        <v>0</v>
      </c>
      <c r="F168" s="69">
        <f t="shared" si="2"/>
        <v>1</v>
      </c>
    </row>
    <row r="169" spans="1:6">
      <c r="A169" s="34">
        <v>166</v>
      </c>
      <c r="B169" s="34">
        <f>Rangliste!C170</f>
        <v>0</v>
      </c>
      <c r="C169" s="34">
        <f>Rangliste!D170</f>
        <v>0</v>
      </c>
      <c r="D169" s="99">
        <f>IF(Rangliste!I170=1,1,IF(Rangliste!I170=2,1,IF(Rangliste!I170=3,1,IF(Rangliste!I170=4,1.5,IF(Rangliste!I170=5,1.5,IF(Rangliste!I170=6,1.5,IF(Rangliste!I170=7,1.5,IF(Rangliste!I170=8,1.5,IF(Rangliste!I170=9,1.5,IF(Rangliste!I170=10,2,IF(Rangliste!I170=11,2,IF(Rangliste!I170=12,2,0))))))))))))</f>
        <v>0</v>
      </c>
      <c r="E169" s="99">
        <f ca="1">IF(Rangliste!M170-Rangliste!J170=12,0,IF(Rangliste!M170-Rangliste!J170=11,1,IF(Rangliste!M170-Rangliste!J170&lt;11,2,0)))</f>
        <v>0</v>
      </c>
      <c r="F169" s="69">
        <f t="shared" si="2"/>
        <v>1</v>
      </c>
    </row>
    <row r="170" spans="1:6">
      <c r="A170" s="34">
        <v>167</v>
      </c>
      <c r="B170" s="34">
        <f>Rangliste!C171</f>
        <v>0</v>
      </c>
      <c r="C170" s="34">
        <f>Rangliste!D171</f>
        <v>0</v>
      </c>
      <c r="D170" s="99">
        <f>IF(Rangliste!I171=1,1,IF(Rangliste!I171=2,1,IF(Rangliste!I171=3,1,IF(Rangliste!I171=4,1.5,IF(Rangliste!I171=5,1.5,IF(Rangliste!I171=6,1.5,IF(Rangliste!I171=7,1.5,IF(Rangliste!I171=8,1.5,IF(Rangliste!I171=9,1.5,IF(Rangliste!I171=10,2,IF(Rangliste!I171=11,2,IF(Rangliste!I171=12,2,0))))))))))))</f>
        <v>0</v>
      </c>
      <c r="E170" s="99">
        <f ca="1">IF(Rangliste!M171-Rangliste!J171=12,0,IF(Rangliste!M171-Rangliste!J171=11,1,IF(Rangliste!M171-Rangliste!J171&lt;11,2,0)))</f>
        <v>0</v>
      </c>
      <c r="F170" s="69">
        <f t="shared" si="2"/>
        <v>1</v>
      </c>
    </row>
  </sheetData>
  <sheetProtection sheet="1" objects="1" scenarios="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71"/>
  <sheetViews>
    <sheetView workbookViewId="0">
      <selection activeCell="D5" sqref="D5"/>
    </sheetView>
  </sheetViews>
  <sheetFormatPr baseColWidth="10" defaultRowHeight="12.75"/>
  <cols>
    <col min="1" max="1" width="9.85546875" customWidth="1"/>
    <col min="4" max="4" width="34.5703125" customWidth="1"/>
    <col min="5" max="5" width="9.7109375" customWidth="1"/>
  </cols>
  <sheetData>
    <row r="1" spans="1:5" ht="85.5" customHeight="1">
      <c r="B1" s="232" t="s">
        <v>71</v>
      </c>
      <c r="C1" s="232"/>
      <c r="D1" s="233"/>
      <c r="E1" s="233"/>
    </row>
    <row r="2" spans="1:5">
      <c r="A2" s="20" t="s">
        <v>39</v>
      </c>
      <c r="B2" s="20" t="s">
        <v>3</v>
      </c>
      <c r="C2" s="20" t="s">
        <v>2</v>
      </c>
      <c r="D2" s="20" t="s">
        <v>63</v>
      </c>
      <c r="E2" s="36" t="s">
        <v>32</v>
      </c>
    </row>
    <row r="3" spans="1:5">
      <c r="A3" s="105" t="s">
        <v>75</v>
      </c>
      <c r="B3" s="105" t="str">
        <f>Rangliste!C4</f>
        <v>Muster</v>
      </c>
      <c r="C3" s="105" t="str">
        <f>Rangliste!D4</f>
        <v>Tanja</v>
      </c>
      <c r="D3" s="106">
        <v>3</v>
      </c>
      <c r="E3" s="108">
        <f>IF(D3&gt;5,1,IF(D3=5,1,IF(D3=4,2,IF(D3=3,2,IF(D3=2,3,IF(D3=1,4,1))))))</f>
        <v>2</v>
      </c>
    </row>
    <row r="4" spans="1:5">
      <c r="A4" s="34">
        <v>1</v>
      </c>
      <c r="B4" s="34">
        <f>Rangliste!C5</f>
        <v>0</v>
      </c>
      <c r="C4" s="34">
        <f>Rangliste!D5</f>
        <v>0</v>
      </c>
      <c r="D4" s="63"/>
      <c r="E4" s="125">
        <f t="shared" ref="E4:E67" si="0">IF(D4&gt;5,1,IF(D4=5,1,IF(D4=4,2,IF(D4=3,2,IF(D4=2,3,IF(D4=1,4,1))))))</f>
        <v>1</v>
      </c>
    </row>
    <row r="5" spans="1:5">
      <c r="A5" s="34">
        <v>2</v>
      </c>
      <c r="B5" s="34">
        <f>Rangliste!C6</f>
        <v>0</v>
      </c>
      <c r="C5" s="34">
        <f>Rangliste!D6</f>
        <v>0</v>
      </c>
      <c r="D5" s="63"/>
      <c r="E5" s="125">
        <f t="shared" si="0"/>
        <v>1</v>
      </c>
    </row>
    <row r="6" spans="1:5">
      <c r="A6" s="34">
        <v>3</v>
      </c>
      <c r="B6" s="34">
        <f>Rangliste!C7</f>
        <v>0</v>
      </c>
      <c r="C6" s="34">
        <f>Rangliste!D7</f>
        <v>0</v>
      </c>
      <c r="D6" s="63"/>
      <c r="E6" s="125">
        <f t="shared" si="0"/>
        <v>1</v>
      </c>
    </row>
    <row r="7" spans="1:5">
      <c r="A7" s="34">
        <v>4</v>
      </c>
      <c r="B7" s="34">
        <f>Rangliste!C8</f>
        <v>0</v>
      </c>
      <c r="C7" s="34">
        <f>Rangliste!D8</f>
        <v>0</v>
      </c>
      <c r="D7" s="63"/>
      <c r="E7" s="125">
        <f t="shared" si="0"/>
        <v>1</v>
      </c>
    </row>
    <row r="8" spans="1:5">
      <c r="A8" s="34">
        <v>5</v>
      </c>
      <c r="B8" s="34">
        <f>Rangliste!C9</f>
        <v>0</v>
      </c>
      <c r="C8" s="34">
        <f>Rangliste!D9</f>
        <v>0</v>
      </c>
      <c r="D8" s="63"/>
      <c r="E8" s="125">
        <f t="shared" si="0"/>
        <v>1</v>
      </c>
    </row>
    <row r="9" spans="1:5">
      <c r="A9" s="34">
        <v>6</v>
      </c>
      <c r="B9" s="34">
        <f>Rangliste!C10</f>
        <v>0</v>
      </c>
      <c r="C9" s="34">
        <f>Rangliste!D10</f>
        <v>0</v>
      </c>
      <c r="D9" s="63"/>
      <c r="E9" s="125">
        <f t="shared" si="0"/>
        <v>1</v>
      </c>
    </row>
    <row r="10" spans="1:5">
      <c r="A10" s="34">
        <v>7</v>
      </c>
      <c r="B10" s="34">
        <f>Rangliste!C11</f>
        <v>0</v>
      </c>
      <c r="C10" s="34">
        <f>Rangliste!D11</f>
        <v>0</v>
      </c>
      <c r="D10" s="63"/>
      <c r="E10" s="125">
        <f t="shared" si="0"/>
        <v>1</v>
      </c>
    </row>
    <row r="11" spans="1:5">
      <c r="A11" s="34">
        <v>8</v>
      </c>
      <c r="B11" s="34">
        <f>Rangliste!C12</f>
        <v>0</v>
      </c>
      <c r="C11" s="34">
        <f>Rangliste!D12</f>
        <v>0</v>
      </c>
      <c r="D11" s="63"/>
      <c r="E11" s="125">
        <f t="shared" si="0"/>
        <v>1</v>
      </c>
    </row>
    <row r="12" spans="1:5">
      <c r="A12" s="34">
        <v>9</v>
      </c>
      <c r="B12" s="34">
        <f>Rangliste!C13</f>
        <v>0</v>
      </c>
      <c r="C12" s="34">
        <f>Rangliste!D13</f>
        <v>0</v>
      </c>
      <c r="D12" s="63"/>
      <c r="E12" s="125">
        <f t="shared" si="0"/>
        <v>1</v>
      </c>
    </row>
    <row r="13" spans="1:5">
      <c r="A13" s="34">
        <v>10</v>
      </c>
      <c r="B13" s="34">
        <f>Rangliste!C14</f>
        <v>0</v>
      </c>
      <c r="C13" s="34">
        <f>Rangliste!D14</f>
        <v>0</v>
      </c>
      <c r="D13" s="63"/>
      <c r="E13" s="125">
        <f t="shared" si="0"/>
        <v>1</v>
      </c>
    </row>
    <row r="14" spans="1:5">
      <c r="A14" s="34">
        <v>11</v>
      </c>
      <c r="B14" s="34">
        <f>Rangliste!C15</f>
        <v>0</v>
      </c>
      <c r="C14" s="34">
        <f>Rangliste!D15</f>
        <v>0</v>
      </c>
      <c r="D14" s="63"/>
      <c r="E14" s="125">
        <f t="shared" si="0"/>
        <v>1</v>
      </c>
    </row>
    <row r="15" spans="1:5">
      <c r="A15" s="34">
        <v>12</v>
      </c>
      <c r="B15" s="34">
        <f>Rangliste!C16</f>
        <v>0</v>
      </c>
      <c r="C15" s="34">
        <f>Rangliste!D16</f>
        <v>0</v>
      </c>
      <c r="D15" s="63"/>
      <c r="E15" s="125">
        <f t="shared" si="0"/>
        <v>1</v>
      </c>
    </row>
    <row r="16" spans="1:5">
      <c r="A16" s="34">
        <v>13</v>
      </c>
      <c r="B16" s="34">
        <f>Rangliste!C17</f>
        <v>0</v>
      </c>
      <c r="C16" s="34">
        <f>Rangliste!D17</f>
        <v>0</v>
      </c>
      <c r="D16" s="63"/>
      <c r="E16" s="125">
        <f t="shared" si="0"/>
        <v>1</v>
      </c>
    </row>
    <row r="17" spans="1:5">
      <c r="A17" s="34">
        <v>14</v>
      </c>
      <c r="B17" s="34">
        <f>Rangliste!C18</f>
        <v>0</v>
      </c>
      <c r="C17" s="34">
        <f>Rangliste!D18</f>
        <v>0</v>
      </c>
      <c r="D17" s="63"/>
      <c r="E17" s="125">
        <f t="shared" si="0"/>
        <v>1</v>
      </c>
    </row>
    <row r="18" spans="1:5">
      <c r="A18" s="34">
        <v>15</v>
      </c>
      <c r="B18" s="34">
        <f>Rangliste!C19</f>
        <v>0</v>
      </c>
      <c r="C18" s="34">
        <f>Rangliste!D19</f>
        <v>0</v>
      </c>
      <c r="D18" s="63"/>
      <c r="E18" s="125">
        <f t="shared" si="0"/>
        <v>1</v>
      </c>
    </row>
    <row r="19" spans="1:5">
      <c r="A19" s="34">
        <v>16</v>
      </c>
      <c r="B19" s="34">
        <f>Rangliste!C20</f>
        <v>0</v>
      </c>
      <c r="C19" s="34">
        <f>Rangliste!D20</f>
        <v>0</v>
      </c>
      <c r="D19" s="63"/>
      <c r="E19" s="125">
        <f t="shared" si="0"/>
        <v>1</v>
      </c>
    </row>
    <row r="20" spans="1:5">
      <c r="A20" s="34">
        <v>17</v>
      </c>
      <c r="B20" s="34">
        <f>Rangliste!C21</f>
        <v>0</v>
      </c>
      <c r="C20" s="34">
        <f>Rangliste!D21</f>
        <v>0</v>
      </c>
      <c r="D20" s="63"/>
      <c r="E20" s="125">
        <f t="shared" si="0"/>
        <v>1</v>
      </c>
    </row>
    <row r="21" spans="1:5">
      <c r="A21" s="34">
        <v>18</v>
      </c>
      <c r="B21" s="34">
        <f>Rangliste!C22</f>
        <v>0</v>
      </c>
      <c r="C21" s="34">
        <f>Rangliste!D22</f>
        <v>0</v>
      </c>
      <c r="D21" s="63"/>
      <c r="E21" s="125">
        <f t="shared" si="0"/>
        <v>1</v>
      </c>
    </row>
    <row r="22" spans="1:5">
      <c r="A22" s="34">
        <v>19</v>
      </c>
      <c r="B22" s="34">
        <f>Rangliste!C23</f>
        <v>0</v>
      </c>
      <c r="C22" s="34">
        <f>Rangliste!D23</f>
        <v>0</v>
      </c>
      <c r="D22" s="63"/>
      <c r="E22" s="125">
        <f t="shared" si="0"/>
        <v>1</v>
      </c>
    </row>
    <row r="23" spans="1:5">
      <c r="A23" s="34">
        <v>20</v>
      </c>
      <c r="B23" s="34">
        <f>Rangliste!C24</f>
        <v>0</v>
      </c>
      <c r="C23" s="34">
        <f>Rangliste!D24</f>
        <v>0</v>
      </c>
      <c r="D23" s="63"/>
      <c r="E23" s="125">
        <f t="shared" si="0"/>
        <v>1</v>
      </c>
    </row>
    <row r="24" spans="1:5">
      <c r="A24" s="34">
        <v>21</v>
      </c>
      <c r="B24" s="34">
        <f>Rangliste!C25</f>
        <v>0</v>
      </c>
      <c r="C24" s="34">
        <f>Rangliste!D25</f>
        <v>0</v>
      </c>
      <c r="D24" s="63"/>
      <c r="E24" s="125">
        <f t="shared" si="0"/>
        <v>1</v>
      </c>
    </row>
    <row r="25" spans="1:5">
      <c r="A25" s="34">
        <v>22</v>
      </c>
      <c r="B25" s="34">
        <f>Rangliste!C26</f>
        <v>0</v>
      </c>
      <c r="C25" s="34">
        <f>Rangliste!D26</f>
        <v>0</v>
      </c>
      <c r="D25" s="63"/>
      <c r="E25" s="125">
        <f t="shared" si="0"/>
        <v>1</v>
      </c>
    </row>
    <row r="26" spans="1:5">
      <c r="A26" s="34">
        <v>23</v>
      </c>
      <c r="B26" s="34">
        <f>Rangliste!C27</f>
        <v>0</v>
      </c>
      <c r="C26" s="34">
        <f>Rangliste!D27</f>
        <v>0</v>
      </c>
      <c r="D26" s="63"/>
      <c r="E26" s="125">
        <f t="shared" si="0"/>
        <v>1</v>
      </c>
    </row>
    <row r="27" spans="1:5">
      <c r="A27" s="34">
        <v>24</v>
      </c>
      <c r="B27" s="34">
        <f>Rangliste!C28</f>
        <v>0</v>
      </c>
      <c r="C27" s="34">
        <f>Rangliste!D28</f>
        <v>0</v>
      </c>
      <c r="D27" s="63"/>
      <c r="E27" s="125">
        <f t="shared" si="0"/>
        <v>1</v>
      </c>
    </row>
    <row r="28" spans="1:5">
      <c r="A28" s="34">
        <v>25</v>
      </c>
      <c r="B28" s="34">
        <f>Rangliste!C29</f>
        <v>0</v>
      </c>
      <c r="C28" s="34">
        <f>Rangliste!D29</f>
        <v>0</v>
      </c>
      <c r="D28" s="63"/>
      <c r="E28" s="125">
        <f t="shared" si="0"/>
        <v>1</v>
      </c>
    </row>
    <row r="29" spans="1:5">
      <c r="A29" s="34">
        <v>26</v>
      </c>
      <c r="B29" s="34">
        <f>Rangliste!C30</f>
        <v>0</v>
      </c>
      <c r="C29" s="34">
        <f>Rangliste!D30</f>
        <v>0</v>
      </c>
      <c r="D29" s="63"/>
      <c r="E29" s="125">
        <f t="shared" si="0"/>
        <v>1</v>
      </c>
    </row>
    <row r="30" spans="1:5">
      <c r="A30" s="34">
        <v>27</v>
      </c>
      <c r="B30" s="34">
        <f>Rangliste!C31</f>
        <v>0</v>
      </c>
      <c r="C30" s="34">
        <f>Rangliste!D31</f>
        <v>0</v>
      </c>
      <c r="D30" s="63"/>
      <c r="E30" s="125">
        <f t="shared" si="0"/>
        <v>1</v>
      </c>
    </row>
    <row r="31" spans="1:5">
      <c r="A31" s="34">
        <v>28</v>
      </c>
      <c r="B31" s="34">
        <f>Rangliste!C32</f>
        <v>0</v>
      </c>
      <c r="C31" s="34">
        <f>Rangliste!D32</f>
        <v>0</v>
      </c>
      <c r="D31" s="63"/>
      <c r="E31" s="125">
        <f t="shared" si="0"/>
        <v>1</v>
      </c>
    </row>
    <row r="32" spans="1:5">
      <c r="A32" s="34">
        <v>29</v>
      </c>
      <c r="B32" s="34">
        <f>Rangliste!C33</f>
        <v>0</v>
      </c>
      <c r="C32" s="34">
        <f>Rangliste!D33</f>
        <v>0</v>
      </c>
      <c r="D32" s="63"/>
      <c r="E32" s="125">
        <f t="shared" si="0"/>
        <v>1</v>
      </c>
    </row>
    <row r="33" spans="1:5">
      <c r="A33" s="34">
        <v>30</v>
      </c>
      <c r="B33" s="34">
        <f>Rangliste!C34</f>
        <v>0</v>
      </c>
      <c r="C33" s="34">
        <f>Rangliste!D34</f>
        <v>0</v>
      </c>
      <c r="D33" s="63"/>
      <c r="E33" s="125">
        <f t="shared" si="0"/>
        <v>1</v>
      </c>
    </row>
    <row r="34" spans="1:5">
      <c r="A34" s="34">
        <v>31</v>
      </c>
      <c r="B34" s="34">
        <f>Rangliste!C35</f>
        <v>0</v>
      </c>
      <c r="C34" s="34">
        <f>Rangliste!D35</f>
        <v>0</v>
      </c>
      <c r="D34" s="63"/>
      <c r="E34" s="125">
        <f t="shared" si="0"/>
        <v>1</v>
      </c>
    </row>
    <row r="35" spans="1:5">
      <c r="A35" s="34">
        <v>32</v>
      </c>
      <c r="B35" s="34">
        <f>Rangliste!C36</f>
        <v>0</v>
      </c>
      <c r="C35" s="34">
        <f>Rangliste!D36</f>
        <v>0</v>
      </c>
      <c r="D35" s="63"/>
      <c r="E35" s="125">
        <f t="shared" si="0"/>
        <v>1</v>
      </c>
    </row>
    <row r="36" spans="1:5">
      <c r="A36" s="34">
        <v>33</v>
      </c>
      <c r="B36" s="34">
        <f>Rangliste!C37</f>
        <v>0</v>
      </c>
      <c r="C36" s="34">
        <f>Rangliste!D37</f>
        <v>0</v>
      </c>
      <c r="D36" s="63"/>
      <c r="E36" s="125">
        <f t="shared" si="0"/>
        <v>1</v>
      </c>
    </row>
    <row r="37" spans="1:5">
      <c r="A37" s="34">
        <v>34</v>
      </c>
      <c r="B37" s="34">
        <f>Rangliste!C38</f>
        <v>0</v>
      </c>
      <c r="C37" s="34">
        <f>Rangliste!D38</f>
        <v>0</v>
      </c>
      <c r="D37" s="63"/>
      <c r="E37" s="125">
        <f t="shared" si="0"/>
        <v>1</v>
      </c>
    </row>
    <row r="38" spans="1:5">
      <c r="A38" s="34">
        <v>35</v>
      </c>
      <c r="B38" s="34">
        <f>Rangliste!C39</f>
        <v>0</v>
      </c>
      <c r="C38" s="34">
        <f>Rangliste!D39</f>
        <v>0</v>
      </c>
      <c r="D38" s="63"/>
      <c r="E38" s="125">
        <f t="shared" si="0"/>
        <v>1</v>
      </c>
    </row>
    <row r="39" spans="1:5">
      <c r="A39" s="34">
        <v>36</v>
      </c>
      <c r="B39" s="34">
        <f>Rangliste!C40</f>
        <v>0</v>
      </c>
      <c r="C39" s="34">
        <f>Rangliste!D40</f>
        <v>0</v>
      </c>
      <c r="D39" s="63"/>
      <c r="E39" s="125">
        <f t="shared" si="0"/>
        <v>1</v>
      </c>
    </row>
    <row r="40" spans="1:5">
      <c r="A40" s="34">
        <v>37</v>
      </c>
      <c r="B40" s="34">
        <f>Rangliste!C41</f>
        <v>0</v>
      </c>
      <c r="C40" s="34">
        <f>Rangliste!D41</f>
        <v>0</v>
      </c>
      <c r="D40" s="63"/>
      <c r="E40" s="125">
        <f t="shared" si="0"/>
        <v>1</v>
      </c>
    </row>
    <row r="41" spans="1:5">
      <c r="A41" s="34">
        <v>38</v>
      </c>
      <c r="B41" s="34">
        <f>Rangliste!C42</f>
        <v>0</v>
      </c>
      <c r="C41" s="34">
        <f>Rangliste!D42</f>
        <v>0</v>
      </c>
      <c r="D41" s="63"/>
      <c r="E41" s="125">
        <f t="shared" si="0"/>
        <v>1</v>
      </c>
    </row>
    <row r="42" spans="1:5">
      <c r="A42" s="34">
        <v>39</v>
      </c>
      <c r="B42" s="34">
        <f>Rangliste!C43</f>
        <v>0</v>
      </c>
      <c r="C42" s="34">
        <f>Rangliste!D43</f>
        <v>0</v>
      </c>
      <c r="D42" s="63"/>
      <c r="E42" s="125">
        <f t="shared" si="0"/>
        <v>1</v>
      </c>
    </row>
    <row r="43" spans="1:5">
      <c r="A43" s="34">
        <v>40</v>
      </c>
      <c r="B43" s="34">
        <f>Rangliste!C44</f>
        <v>0</v>
      </c>
      <c r="C43" s="34">
        <f>Rangliste!D44</f>
        <v>0</v>
      </c>
      <c r="D43" s="63"/>
      <c r="E43" s="125">
        <f t="shared" si="0"/>
        <v>1</v>
      </c>
    </row>
    <row r="44" spans="1:5">
      <c r="A44" s="34">
        <v>41</v>
      </c>
      <c r="B44" s="34">
        <f>Rangliste!C45</f>
        <v>0</v>
      </c>
      <c r="C44" s="34">
        <f>Rangliste!D45</f>
        <v>0</v>
      </c>
      <c r="D44" s="63"/>
      <c r="E44" s="125">
        <f t="shared" si="0"/>
        <v>1</v>
      </c>
    </row>
    <row r="45" spans="1:5">
      <c r="A45" s="34">
        <v>42</v>
      </c>
      <c r="B45" s="34">
        <f>Rangliste!C46</f>
        <v>0</v>
      </c>
      <c r="C45" s="34">
        <f>Rangliste!D46</f>
        <v>0</v>
      </c>
      <c r="D45" s="63"/>
      <c r="E45" s="125">
        <f t="shared" si="0"/>
        <v>1</v>
      </c>
    </row>
    <row r="46" spans="1:5">
      <c r="A46" s="34">
        <v>43</v>
      </c>
      <c r="B46" s="34">
        <f>Rangliste!C47</f>
        <v>0</v>
      </c>
      <c r="C46" s="34">
        <f>Rangliste!D47</f>
        <v>0</v>
      </c>
      <c r="D46" s="63"/>
      <c r="E46" s="125">
        <f t="shared" si="0"/>
        <v>1</v>
      </c>
    </row>
    <row r="47" spans="1:5">
      <c r="A47" s="34">
        <v>44</v>
      </c>
      <c r="B47" s="34">
        <f>Rangliste!C48</f>
        <v>0</v>
      </c>
      <c r="C47" s="34">
        <f>Rangliste!D48</f>
        <v>0</v>
      </c>
      <c r="D47" s="63"/>
      <c r="E47" s="125">
        <f t="shared" si="0"/>
        <v>1</v>
      </c>
    </row>
    <row r="48" spans="1:5">
      <c r="A48" s="34">
        <v>45</v>
      </c>
      <c r="B48" s="34">
        <f>Rangliste!C49</f>
        <v>0</v>
      </c>
      <c r="C48" s="34">
        <f>Rangliste!D49</f>
        <v>0</v>
      </c>
      <c r="D48" s="63"/>
      <c r="E48" s="125">
        <f t="shared" si="0"/>
        <v>1</v>
      </c>
    </row>
    <row r="49" spans="1:5">
      <c r="A49" s="34">
        <v>46</v>
      </c>
      <c r="B49" s="34">
        <f>Rangliste!C50</f>
        <v>0</v>
      </c>
      <c r="C49" s="34">
        <f>Rangliste!D50</f>
        <v>0</v>
      </c>
      <c r="D49" s="63"/>
      <c r="E49" s="125">
        <f t="shared" si="0"/>
        <v>1</v>
      </c>
    </row>
    <row r="50" spans="1:5">
      <c r="A50" s="34">
        <v>47</v>
      </c>
      <c r="B50" s="34">
        <f>Rangliste!C51</f>
        <v>0</v>
      </c>
      <c r="C50" s="34">
        <f>Rangliste!D51</f>
        <v>0</v>
      </c>
      <c r="D50" s="63"/>
      <c r="E50" s="125">
        <f t="shared" si="0"/>
        <v>1</v>
      </c>
    </row>
    <row r="51" spans="1:5">
      <c r="A51" s="34">
        <v>48</v>
      </c>
      <c r="B51" s="34">
        <f>Rangliste!C52</f>
        <v>0</v>
      </c>
      <c r="C51" s="34">
        <f>Rangliste!D52</f>
        <v>0</v>
      </c>
      <c r="D51" s="63"/>
      <c r="E51" s="125">
        <f t="shared" si="0"/>
        <v>1</v>
      </c>
    </row>
    <row r="52" spans="1:5">
      <c r="A52" s="34">
        <v>49</v>
      </c>
      <c r="B52" s="34">
        <f>Rangliste!C53</f>
        <v>0</v>
      </c>
      <c r="C52" s="34">
        <f>Rangliste!D53</f>
        <v>0</v>
      </c>
      <c r="D52" s="63"/>
      <c r="E52" s="125">
        <f t="shared" si="0"/>
        <v>1</v>
      </c>
    </row>
    <row r="53" spans="1:5">
      <c r="A53" s="34">
        <v>50</v>
      </c>
      <c r="B53" s="34">
        <f>Rangliste!C54</f>
        <v>0</v>
      </c>
      <c r="C53" s="34">
        <f>Rangliste!D54</f>
        <v>0</v>
      </c>
      <c r="D53" s="63"/>
      <c r="E53" s="125">
        <f t="shared" si="0"/>
        <v>1</v>
      </c>
    </row>
    <row r="54" spans="1:5">
      <c r="A54" s="34">
        <v>51</v>
      </c>
      <c r="B54" s="34">
        <f>Rangliste!C55</f>
        <v>0</v>
      </c>
      <c r="C54" s="34">
        <f>Rangliste!D55</f>
        <v>0</v>
      </c>
      <c r="D54" s="63"/>
      <c r="E54" s="125">
        <f t="shared" si="0"/>
        <v>1</v>
      </c>
    </row>
    <row r="55" spans="1:5">
      <c r="A55" s="34">
        <v>52</v>
      </c>
      <c r="B55" s="34">
        <f>Rangliste!C56</f>
        <v>0</v>
      </c>
      <c r="C55" s="34">
        <f>Rangliste!D56</f>
        <v>0</v>
      </c>
      <c r="D55" s="63"/>
      <c r="E55" s="125">
        <f t="shared" si="0"/>
        <v>1</v>
      </c>
    </row>
    <row r="56" spans="1:5">
      <c r="A56" s="34">
        <v>53</v>
      </c>
      <c r="B56" s="34">
        <f>Rangliste!C57</f>
        <v>0</v>
      </c>
      <c r="C56" s="34">
        <f>Rangliste!D57</f>
        <v>0</v>
      </c>
      <c r="D56" s="63"/>
      <c r="E56" s="125">
        <f t="shared" si="0"/>
        <v>1</v>
      </c>
    </row>
    <row r="57" spans="1:5">
      <c r="A57" s="34">
        <v>54</v>
      </c>
      <c r="B57" s="34">
        <f>Rangliste!C58</f>
        <v>0</v>
      </c>
      <c r="C57" s="34">
        <f>Rangliste!D58</f>
        <v>0</v>
      </c>
      <c r="D57" s="63"/>
      <c r="E57" s="125">
        <f t="shared" si="0"/>
        <v>1</v>
      </c>
    </row>
    <row r="58" spans="1:5">
      <c r="A58" s="34">
        <v>55</v>
      </c>
      <c r="B58" s="34">
        <f>Rangliste!C59</f>
        <v>0</v>
      </c>
      <c r="C58" s="34">
        <f>Rangliste!D59</f>
        <v>0</v>
      </c>
      <c r="D58" s="63"/>
      <c r="E58" s="125">
        <f t="shared" si="0"/>
        <v>1</v>
      </c>
    </row>
    <row r="59" spans="1:5">
      <c r="A59" s="34">
        <v>56</v>
      </c>
      <c r="B59" s="34">
        <f>Rangliste!C60</f>
        <v>0</v>
      </c>
      <c r="C59" s="34">
        <f>Rangliste!D60</f>
        <v>0</v>
      </c>
      <c r="D59" s="63"/>
      <c r="E59" s="125">
        <f t="shared" si="0"/>
        <v>1</v>
      </c>
    </row>
    <row r="60" spans="1:5">
      <c r="A60" s="34">
        <v>57</v>
      </c>
      <c r="B60" s="34">
        <f>Rangliste!C61</f>
        <v>0</v>
      </c>
      <c r="C60" s="34">
        <f>Rangliste!D61</f>
        <v>0</v>
      </c>
      <c r="D60" s="63"/>
      <c r="E60" s="125">
        <f t="shared" si="0"/>
        <v>1</v>
      </c>
    </row>
    <row r="61" spans="1:5">
      <c r="A61" s="34">
        <v>58</v>
      </c>
      <c r="B61" s="34">
        <f>Rangliste!C62</f>
        <v>0</v>
      </c>
      <c r="C61" s="34">
        <f>Rangliste!D62</f>
        <v>0</v>
      </c>
      <c r="D61" s="63"/>
      <c r="E61" s="125">
        <f t="shared" si="0"/>
        <v>1</v>
      </c>
    </row>
    <row r="62" spans="1:5">
      <c r="A62" s="34">
        <v>59</v>
      </c>
      <c r="B62" s="34">
        <f>Rangliste!C63</f>
        <v>0</v>
      </c>
      <c r="C62" s="34">
        <f>Rangliste!D63</f>
        <v>0</v>
      </c>
      <c r="D62" s="63"/>
      <c r="E62" s="125">
        <f t="shared" si="0"/>
        <v>1</v>
      </c>
    </row>
    <row r="63" spans="1:5">
      <c r="A63" s="34">
        <v>60</v>
      </c>
      <c r="B63" s="34">
        <f>Rangliste!C64</f>
        <v>0</v>
      </c>
      <c r="C63" s="34">
        <f>Rangliste!D64</f>
        <v>0</v>
      </c>
      <c r="D63" s="63"/>
      <c r="E63" s="125">
        <f t="shared" si="0"/>
        <v>1</v>
      </c>
    </row>
    <row r="64" spans="1:5">
      <c r="A64" s="34">
        <v>61</v>
      </c>
      <c r="B64" s="34">
        <f>Rangliste!C65</f>
        <v>0</v>
      </c>
      <c r="C64" s="34">
        <f>Rangliste!D65</f>
        <v>0</v>
      </c>
      <c r="D64" s="63"/>
      <c r="E64" s="125">
        <f t="shared" si="0"/>
        <v>1</v>
      </c>
    </row>
    <row r="65" spans="1:5">
      <c r="A65" s="34">
        <v>62</v>
      </c>
      <c r="B65" s="34">
        <f>Rangliste!C66</f>
        <v>0</v>
      </c>
      <c r="C65" s="34">
        <f>Rangliste!D66</f>
        <v>0</v>
      </c>
      <c r="D65" s="63"/>
      <c r="E65" s="125">
        <f t="shared" si="0"/>
        <v>1</v>
      </c>
    </row>
    <row r="66" spans="1:5">
      <c r="A66" s="34">
        <v>63</v>
      </c>
      <c r="B66" s="34">
        <f>Rangliste!C67</f>
        <v>0</v>
      </c>
      <c r="C66" s="34">
        <f>Rangliste!D67</f>
        <v>0</v>
      </c>
      <c r="D66" s="63"/>
      <c r="E66" s="125">
        <f t="shared" si="0"/>
        <v>1</v>
      </c>
    </row>
    <row r="67" spans="1:5">
      <c r="A67" s="34">
        <v>64</v>
      </c>
      <c r="B67" s="34">
        <f>Rangliste!C68</f>
        <v>0</v>
      </c>
      <c r="C67" s="34">
        <f>Rangliste!D68</f>
        <v>0</v>
      </c>
      <c r="D67" s="63"/>
      <c r="E67" s="125">
        <f t="shared" si="0"/>
        <v>1</v>
      </c>
    </row>
    <row r="68" spans="1:5">
      <c r="A68" s="34">
        <v>65</v>
      </c>
      <c r="B68" s="34">
        <f>Rangliste!C69</f>
        <v>0</v>
      </c>
      <c r="C68" s="34">
        <f>Rangliste!D69</f>
        <v>0</v>
      </c>
      <c r="D68" s="63"/>
      <c r="E68" s="125">
        <f t="shared" ref="E68:E131" si="1">IF(D68&gt;5,1,IF(D68=5,1,IF(D68=4,2,IF(D68=3,2,IF(D68=2,3,IF(D68=1,4,1))))))</f>
        <v>1</v>
      </c>
    </row>
    <row r="69" spans="1:5">
      <c r="A69" s="34">
        <v>66</v>
      </c>
      <c r="B69" s="34">
        <f>Rangliste!C70</f>
        <v>0</v>
      </c>
      <c r="C69" s="34">
        <f>Rangliste!D70</f>
        <v>0</v>
      </c>
      <c r="D69" s="63"/>
      <c r="E69" s="125">
        <f t="shared" si="1"/>
        <v>1</v>
      </c>
    </row>
    <row r="70" spans="1:5">
      <c r="A70" s="34">
        <v>67</v>
      </c>
      <c r="B70" s="34">
        <f>Rangliste!C71</f>
        <v>0</v>
      </c>
      <c r="C70" s="34">
        <f>Rangliste!D71</f>
        <v>0</v>
      </c>
      <c r="D70" s="63"/>
      <c r="E70" s="125">
        <f t="shared" si="1"/>
        <v>1</v>
      </c>
    </row>
    <row r="71" spans="1:5">
      <c r="A71" s="34">
        <v>68</v>
      </c>
      <c r="B71" s="34">
        <f>Rangliste!C72</f>
        <v>0</v>
      </c>
      <c r="C71" s="34">
        <f>Rangliste!D72</f>
        <v>0</v>
      </c>
      <c r="D71" s="63"/>
      <c r="E71" s="125">
        <f t="shared" si="1"/>
        <v>1</v>
      </c>
    </row>
    <row r="72" spans="1:5">
      <c r="A72" s="34">
        <v>69</v>
      </c>
      <c r="B72" s="34">
        <f>Rangliste!C73</f>
        <v>0</v>
      </c>
      <c r="C72" s="34">
        <f>Rangliste!D73</f>
        <v>0</v>
      </c>
      <c r="D72" s="63"/>
      <c r="E72" s="125">
        <f t="shared" si="1"/>
        <v>1</v>
      </c>
    </row>
    <row r="73" spans="1:5">
      <c r="A73" s="34">
        <v>70</v>
      </c>
      <c r="B73" s="34">
        <f>Rangliste!C74</f>
        <v>0</v>
      </c>
      <c r="C73" s="34">
        <f>Rangliste!D74</f>
        <v>0</v>
      </c>
      <c r="D73" s="63"/>
      <c r="E73" s="125">
        <f t="shared" si="1"/>
        <v>1</v>
      </c>
    </row>
    <row r="74" spans="1:5">
      <c r="A74" s="34">
        <v>71</v>
      </c>
      <c r="B74" s="34">
        <f>Rangliste!C75</f>
        <v>0</v>
      </c>
      <c r="C74" s="34">
        <f>Rangliste!D75</f>
        <v>0</v>
      </c>
      <c r="D74" s="63"/>
      <c r="E74" s="125">
        <f t="shared" si="1"/>
        <v>1</v>
      </c>
    </row>
    <row r="75" spans="1:5">
      <c r="A75" s="34">
        <v>72</v>
      </c>
      <c r="B75" s="34">
        <f>Rangliste!C76</f>
        <v>0</v>
      </c>
      <c r="C75" s="34">
        <f>Rangliste!D76</f>
        <v>0</v>
      </c>
      <c r="D75" s="63"/>
      <c r="E75" s="125">
        <f t="shared" si="1"/>
        <v>1</v>
      </c>
    </row>
    <row r="76" spans="1:5">
      <c r="A76" s="34">
        <v>73</v>
      </c>
      <c r="B76" s="34">
        <f>Rangliste!C77</f>
        <v>0</v>
      </c>
      <c r="C76" s="34">
        <f>Rangliste!D77</f>
        <v>0</v>
      </c>
      <c r="D76" s="63"/>
      <c r="E76" s="125">
        <f t="shared" si="1"/>
        <v>1</v>
      </c>
    </row>
    <row r="77" spans="1:5">
      <c r="A77" s="34">
        <v>74</v>
      </c>
      <c r="B77" s="34">
        <f>Rangliste!C78</f>
        <v>0</v>
      </c>
      <c r="C77" s="34">
        <f>Rangliste!D78</f>
        <v>0</v>
      </c>
      <c r="D77" s="63"/>
      <c r="E77" s="125">
        <f t="shared" si="1"/>
        <v>1</v>
      </c>
    </row>
    <row r="78" spans="1:5">
      <c r="A78" s="34">
        <v>75</v>
      </c>
      <c r="B78" s="34">
        <f>Rangliste!C79</f>
        <v>0</v>
      </c>
      <c r="C78" s="34">
        <f>Rangliste!D79</f>
        <v>0</v>
      </c>
      <c r="D78" s="63"/>
      <c r="E78" s="125">
        <f t="shared" si="1"/>
        <v>1</v>
      </c>
    </row>
    <row r="79" spans="1:5">
      <c r="A79" s="34">
        <v>76</v>
      </c>
      <c r="B79" s="34">
        <f>Rangliste!C80</f>
        <v>0</v>
      </c>
      <c r="C79" s="34">
        <f>Rangliste!D80</f>
        <v>0</v>
      </c>
      <c r="D79" s="63"/>
      <c r="E79" s="125">
        <f t="shared" si="1"/>
        <v>1</v>
      </c>
    </row>
    <row r="80" spans="1:5">
      <c r="A80" s="34">
        <v>77</v>
      </c>
      <c r="B80" s="34">
        <f>Rangliste!C81</f>
        <v>0</v>
      </c>
      <c r="C80" s="34">
        <f>Rangliste!D81</f>
        <v>0</v>
      </c>
      <c r="D80" s="63"/>
      <c r="E80" s="125">
        <f t="shared" si="1"/>
        <v>1</v>
      </c>
    </row>
    <row r="81" spans="1:5">
      <c r="A81" s="34">
        <v>78</v>
      </c>
      <c r="B81" s="34">
        <f>Rangliste!C82</f>
        <v>0</v>
      </c>
      <c r="C81" s="34">
        <f>Rangliste!D82</f>
        <v>0</v>
      </c>
      <c r="D81" s="63"/>
      <c r="E81" s="125">
        <f t="shared" si="1"/>
        <v>1</v>
      </c>
    </row>
    <row r="82" spans="1:5">
      <c r="A82" s="34">
        <v>79</v>
      </c>
      <c r="B82" s="34">
        <f>Rangliste!C83</f>
        <v>0</v>
      </c>
      <c r="C82" s="34">
        <f>Rangliste!D83</f>
        <v>0</v>
      </c>
      <c r="D82" s="63"/>
      <c r="E82" s="125">
        <f t="shared" si="1"/>
        <v>1</v>
      </c>
    </row>
    <row r="83" spans="1:5">
      <c r="A83" s="34">
        <v>80</v>
      </c>
      <c r="B83" s="34">
        <f>Rangliste!C84</f>
        <v>0</v>
      </c>
      <c r="C83" s="34">
        <f>Rangliste!D84</f>
        <v>0</v>
      </c>
      <c r="D83" s="63"/>
      <c r="E83" s="125">
        <f t="shared" si="1"/>
        <v>1</v>
      </c>
    </row>
    <row r="84" spans="1:5">
      <c r="A84" s="34">
        <v>81</v>
      </c>
      <c r="B84" s="34">
        <f>Rangliste!C85</f>
        <v>0</v>
      </c>
      <c r="C84" s="34">
        <f>Rangliste!D85</f>
        <v>0</v>
      </c>
      <c r="D84" s="63"/>
      <c r="E84" s="125">
        <f t="shared" si="1"/>
        <v>1</v>
      </c>
    </row>
    <row r="85" spans="1:5">
      <c r="A85" s="34">
        <v>82</v>
      </c>
      <c r="B85" s="34">
        <f>Rangliste!C86</f>
        <v>0</v>
      </c>
      <c r="C85" s="34">
        <f>Rangliste!D86</f>
        <v>0</v>
      </c>
      <c r="D85" s="63"/>
      <c r="E85" s="125">
        <f t="shared" si="1"/>
        <v>1</v>
      </c>
    </row>
    <row r="86" spans="1:5">
      <c r="A86" s="34">
        <v>83</v>
      </c>
      <c r="B86" s="34">
        <f>Rangliste!C87</f>
        <v>0</v>
      </c>
      <c r="C86" s="34">
        <f>Rangliste!D87</f>
        <v>0</v>
      </c>
      <c r="D86" s="63"/>
      <c r="E86" s="125">
        <f t="shared" si="1"/>
        <v>1</v>
      </c>
    </row>
    <row r="87" spans="1:5">
      <c r="A87" s="34">
        <v>84</v>
      </c>
      <c r="B87" s="34">
        <f>Rangliste!C88</f>
        <v>0</v>
      </c>
      <c r="C87" s="34">
        <f>Rangliste!D88</f>
        <v>0</v>
      </c>
      <c r="D87" s="63"/>
      <c r="E87" s="125">
        <f t="shared" si="1"/>
        <v>1</v>
      </c>
    </row>
    <row r="88" spans="1:5">
      <c r="A88" s="34">
        <v>85</v>
      </c>
      <c r="B88" s="34">
        <f>Rangliste!C89</f>
        <v>0</v>
      </c>
      <c r="C88" s="34">
        <f>Rangliste!D89</f>
        <v>0</v>
      </c>
      <c r="D88" s="63"/>
      <c r="E88" s="125">
        <f t="shared" si="1"/>
        <v>1</v>
      </c>
    </row>
    <row r="89" spans="1:5">
      <c r="A89" s="34">
        <v>86</v>
      </c>
      <c r="B89" s="34">
        <f>Rangliste!C90</f>
        <v>0</v>
      </c>
      <c r="C89" s="34">
        <f>Rangliste!D90</f>
        <v>0</v>
      </c>
      <c r="D89" s="63"/>
      <c r="E89" s="125">
        <f t="shared" si="1"/>
        <v>1</v>
      </c>
    </row>
    <row r="90" spans="1:5">
      <c r="A90" s="34">
        <v>87</v>
      </c>
      <c r="B90" s="34">
        <f>Rangliste!C91</f>
        <v>0</v>
      </c>
      <c r="C90" s="34">
        <f>Rangliste!D91</f>
        <v>0</v>
      </c>
      <c r="D90" s="63"/>
      <c r="E90" s="125">
        <f t="shared" si="1"/>
        <v>1</v>
      </c>
    </row>
    <row r="91" spans="1:5">
      <c r="A91" s="34">
        <v>88</v>
      </c>
      <c r="B91" s="34">
        <f>Rangliste!C92</f>
        <v>0</v>
      </c>
      <c r="C91" s="34">
        <f>Rangliste!D92</f>
        <v>0</v>
      </c>
      <c r="D91" s="63"/>
      <c r="E91" s="125">
        <f t="shared" si="1"/>
        <v>1</v>
      </c>
    </row>
    <row r="92" spans="1:5">
      <c r="A92" s="34">
        <v>89</v>
      </c>
      <c r="B92" s="34">
        <f>Rangliste!C93</f>
        <v>0</v>
      </c>
      <c r="C92" s="34">
        <f>Rangliste!D93</f>
        <v>0</v>
      </c>
      <c r="D92" s="63"/>
      <c r="E92" s="125">
        <f t="shared" si="1"/>
        <v>1</v>
      </c>
    </row>
    <row r="93" spans="1:5">
      <c r="A93" s="34">
        <v>90</v>
      </c>
      <c r="B93" s="34">
        <f>Rangliste!C94</f>
        <v>0</v>
      </c>
      <c r="C93" s="34">
        <f>Rangliste!D94</f>
        <v>0</v>
      </c>
      <c r="D93" s="63"/>
      <c r="E93" s="125">
        <f t="shared" si="1"/>
        <v>1</v>
      </c>
    </row>
    <row r="94" spans="1:5">
      <c r="A94" s="34">
        <v>91</v>
      </c>
      <c r="B94" s="34">
        <f>Rangliste!C95</f>
        <v>0</v>
      </c>
      <c r="C94" s="34">
        <f>Rangliste!D95</f>
        <v>0</v>
      </c>
      <c r="D94" s="63"/>
      <c r="E94" s="125">
        <f t="shared" si="1"/>
        <v>1</v>
      </c>
    </row>
    <row r="95" spans="1:5">
      <c r="A95" s="34">
        <v>92</v>
      </c>
      <c r="B95" s="34">
        <f>Rangliste!C96</f>
        <v>0</v>
      </c>
      <c r="C95" s="34">
        <f>Rangliste!D96</f>
        <v>0</v>
      </c>
      <c r="D95" s="63"/>
      <c r="E95" s="125">
        <f t="shared" si="1"/>
        <v>1</v>
      </c>
    </row>
    <row r="96" spans="1:5">
      <c r="A96" s="34">
        <v>93</v>
      </c>
      <c r="B96" s="34">
        <f>Rangliste!C97</f>
        <v>0</v>
      </c>
      <c r="C96" s="34">
        <f>Rangliste!D97</f>
        <v>0</v>
      </c>
      <c r="D96" s="63"/>
      <c r="E96" s="125">
        <f t="shared" si="1"/>
        <v>1</v>
      </c>
    </row>
    <row r="97" spans="1:5">
      <c r="A97" s="34">
        <v>94</v>
      </c>
      <c r="B97" s="34">
        <f>Rangliste!C98</f>
        <v>0</v>
      </c>
      <c r="C97" s="34">
        <f>Rangliste!D98</f>
        <v>0</v>
      </c>
      <c r="D97" s="63"/>
      <c r="E97" s="125">
        <f t="shared" si="1"/>
        <v>1</v>
      </c>
    </row>
    <row r="98" spans="1:5">
      <c r="A98" s="34">
        <v>95</v>
      </c>
      <c r="B98" s="34">
        <f>Rangliste!C99</f>
        <v>0</v>
      </c>
      <c r="C98" s="34">
        <f>Rangliste!D99</f>
        <v>0</v>
      </c>
      <c r="D98" s="63"/>
      <c r="E98" s="125">
        <f t="shared" si="1"/>
        <v>1</v>
      </c>
    </row>
    <row r="99" spans="1:5">
      <c r="A99" s="34">
        <v>96</v>
      </c>
      <c r="B99" s="34">
        <f>Rangliste!C100</f>
        <v>0</v>
      </c>
      <c r="C99" s="34">
        <f>Rangliste!D100</f>
        <v>0</v>
      </c>
      <c r="D99" s="63"/>
      <c r="E99" s="125">
        <f t="shared" si="1"/>
        <v>1</v>
      </c>
    </row>
    <row r="100" spans="1:5">
      <c r="A100" s="34">
        <v>97</v>
      </c>
      <c r="B100" s="34">
        <f>Rangliste!C101</f>
        <v>0</v>
      </c>
      <c r="C100" s="34">
        <f>Rangliste!D101</f>
        <v>0</v>
      </c>
      <c r="D100" s="63"/>
      <c r="E100" s="125">
        <f t="shared" si="1"/>
        <v>1</v>
      </c>
    </row>
    <row r="101" spans="1:5">
      <c r="A101" s="34">
        <v>98</v>
      </c>
      <c r="B101" s="34">
        <f>Rangliste!C102</f>
        <v>0</v>
      </c>
      <c r="C101" s="34">
        <f>Rangliste!D102</f>
        <v>0</v>
      </c>
      <c r="D101" s="63"/>
      <c r="E101" s="125">
        <f t="shared" si="1"/>
        <v>1</v>
      </c>
    </row>
    <row r="102" spans="1:5">
      <c r="A102" s="34">
        <v>99</v>
      </c>
      <c r="B102" s="34">
        <f>Rangliste!C103</f>
        <v>0</v>
      </c>
      <c r="C102" s="34">
        <f>Rangliste!D103</f>
        <v>0</v>
      </c>
      <c r="D102" s="63"/>
      <c r="E102" s="125">
        <f t="shared" si="1"/>
        <v>1</v>
      </c>
    </row>
    <row r="103" spans="1:5">
      <c r="A103" s="34">
        <v>100</v>
      </c>
      <c r="B103" s="34">
        <f>Rangliste!C104</f>
        <v>0</v>
      </c>
      <c r="C103" s="34">
        <f>Rangliste!D104</f>
        <v>0</v>
      </c>
      <c r="D103" s="63"/>
      <c r="E103" s="125">
        <f t="shared" si="1"/>
        <v>1</v>
      </c>
    </row>
    <row r="104" spans="1:5">
      <c r="A104" s="34">
        <v>101</v>
      </c>
      <c r="B104" s="34">
        <f>Rangliste!C105</f>
        <v>0</v>
      </c>
      <c r="C104" s="34">
        <f>Rangliste!D105</f>
        <v>0</v>
      </c>
      <c r="D104" s="63"/>
      <c r="E104" s="125">
        <f t="shared" si="1"/>
        <v>1</v>
      </c>
    </row>
    <row r="105" spans="1:5">
      <c r="A105" s="34">
        <v>102</v>
      </c>
      <c r="B105" s="34">
        <f>Rangliste!C106</f>
        <v>0</v>
      </c>
      <c r="C105" s="34">
        <f>Rangliste!D106</f>
        <v>0</v>
      </c>
      <c r="D105" s="63"/>
      <c r="E105" s="125">
        <f t="shared" si="1"/>
        <v>1</v>
      </c>
    </row>
    <row r="106" spans="1:5">
      <c r="A106" s="34">
        <v>103</v>
      </c>
      <c r="B106" s="34">
        <f>Rangliste!C107</f>
        <v>0</v>
      </c>
      <c r="C106" s="34">
        <f>Rangliste!D107</f>
        <v>0</v>
      </c>
      <c r="D106" s="63"/>
      <c r="E106" s="125">
        <f t="shared" si="1"/>
        <v>1</v>
      </c>
    </row>
    <row r="107" spans="1:5">
      <c r="A107" s="34">
        <v>104</v>
      </c>
      <c r="B107" s="34">
        <f>Rangliste!C108</f>
        <v>0</v>
      </c>
      <c r="C107" s="34">
        <f>Rangliste!D108</f>
        <v>0</v>
      </c>
      <c r="D107" s="63"/>
      <c r="E107" s="125">
        <f t="shared" si="1"/>
        <v>1</v>
      </c>
    </row>
    <row r="108" spans="1:5">
      <c r="A108" s="34">
        <v>105</v>
      </c>
      <c r="B108" s="34">
        <f>Rangliste!C109</f>
        <v>0</v>
      </c>
      <c r="C108" s="34">
        <f>Rangliste!D109</f>
        <v>0</v>
      </c>
      <c r="D108" s="63"/>
      <c r="E108" s="125">
        <f t="shared" si="1"/>
        <v>1</v>
      </c>
    </row>
    <row r="109" spans="1:5">
      <c r="A109" s="34">
        <v>106</v>
      </c>
      <c r="B109" s="34">
        <f>Rangliste!C110</f>
        <v>0</v>
      </c>
      <c r="C109" s="34">
        <f>Rangliste!D110</f>
        <v>0</v>
      </c>
      <c r="D109" s="63"/>
      <c r="E109" s="125">
        <f t="shared" si="1"/>
        <v>1</v>
      </c>
    </row>
    <row r="110" spans="1:5">
      <c r="A110" s="34">
        <v>107</v>
      </c>
      <c r="B110" s="34">
        <f>Rangliste!C111</f>
        <v>0</v>
      </c>
      <c r="C110" s="34">
        <f>Rangliste!D111</f>
        <v>0</v>
      </c>
      <c r="D110" s="63"/>
      <c r="E110" s="125">
        <f t="shared" si="1"/>
        <v>1</v>
      </c>
    </row>
    <row r="111" spans="1:5">
      <c r="A111" s="34">
        <v>108</v>
      </c>
      <c r="B111" s="34">
        <f>Rangliste!C112</f>
        <v>0</v>
      </c>
      <c r="C111" s="34">
        <f>Rangliste!D112</f>
        <v>0</v>
      </c>
      <c r="D111" s="63"/>
      <c r="E111" s="125">
        <f t="shared" si="1"/>
        <v>1</v>
      </c>
    </row>
    <row r="112" spans="1:5">
      <c r="A112" s="34">
        <v>109</v>
      </c>
      <c r="B112" s="34">
        <f>Rangliste!C113</f>
        <v>0</v>
      </c>
      <c r="C112" s="34">
        <f>Rangliste!D113</f>
        <v>0</v>
      </c>
      <c r="D112" s="63"/>
      <c r="E112" s="125">
        <f t="shared" si="1"/>
        <v>1</v>
      </c>
    </row>
    <row r="113" spans="1:5">
      <c r="A113" s="34">
        <v>110</v>
      </c>
      <c r="B113" s="34">
        <f>Rangliste!C114</f>
        <v>0</v>
      </c>
      <c r="C113" s="34">
        <f>Rangliste!D114</f>
        <v>0</v>
      </c>
      <c r="D113" s="63"/>
      <c r="E113" s="125">
        <f t="shared" si="1"/>
        <v>1</v>
      </c>
    </row>
    <row r="114" spans="1:5">
      <c r="A114" s="34">
        <v>111</v>
      </c>
      <c r="B114" s="34">
        <f>Rangliste!C115</f>
        <v>0</v>
      </c>
      <c r="C114" s="34">
        <f>Rangliste!D115</f>
        <v>0</v>
      </c>
      <c r="D114" s="63"/>
      <c r="E114" s="125">
        <f t="shared" si="1"/>
        <v>1</v>
      </c>
    </row>
    <row r="115" spans="1:5">
      <c r="A115" s="34">
        <v>112</v>
      </c>
      <c r="B115" s="34">
        <f>Rangliste!C116</f>
        <v>0</v>
      </c>
      <c r="C115" s="34">
        <f>Rangliste!D116</f>
        <v>0</v>
      </c>
      <c r="D115" s="63"/>
      <c r="E115" s="125">
        <f t="shared" si="1"/>
        <v>1</v>
      </c>
    </row>
    <row r="116" spans="1:5">
      <c r="A116" s="34">
        <v>113</v>
      </c>
      <c r="B116" s="34">
        <f>Rangliste!C117</f>
        <v>0</v>
      </c>
      <c r="C116" s="34">
        <f>Rangliste!D117</f>
        <v>0</v>
      </c>
      <c r="D116" s="63"/>
      <c r="E116" s="125">
        <f t="shared" si="1"/>
        <v>1</v>
      </c>
    </row>
    <row r="117" spans="1:5">
      <c r="A117" s="34">
        <v>114</v>
      </c>
      <c r="B117" s="34">
        <f>Rangliste!C118</f>
        <v>0</v>
      </c>
      <c r="C117" s="34">
        <f>Rangliste!D118</f>
        <v>0</v>
      </c>
      <c r="D117" s="63"/>
      <c r="E117" s="125">
        <f t="shared" si="1"/>
        <v>1</v>
      </c>
    </row>
    <row r="118" spans="1:5">
      <c r="A118" s="34">
        <v>115</v>
      </c>
      <c r="B118" s="34">
        <f>Rangliste!C119</f>
        <v>0</v>
      </c>
      <c r="C118" s="34">
        <f>Rangliste!D119</f>
        <v>0</v>
      </c>
      <c r="D118" s="63"/>
      <c r="E118" s="125">
        <f t="shared" si="1"/>
        <v>1</v>
      </c>
    </row>
    <row r="119" spans="1:5">
      <c r="A119" s="34">
        <v>116</v>
      </c>
      <c r="B119" s="34">
        <f>Rangliste!C120</f>
        <v>0</v>
      </c>
      <c r="C119" s="34">
        <f>Rangliste!D120</f>
        <v>0</v>
      </c>
      <c r="D119" s="63"/>
      <c r="E119" s="125">
        <f t="shared" si="1"/>
        <v>1</v>
      </c>
    </row>
    <row r="120" spans="1:5">
      <c r="A120" s="34">
        <v>117</v>
      </c>
      <c r="B120" s="34">
        <f>Rangliste!C121</f>
        <v>0</v>
      </c>
      <c r="C120" s="34">
        <f>Rangliste!D121</f>
        <v>0</v>
      </c>
      <c r="D120" s="63"/>
      <c r="E120" s="125">
        <f t="shared" si="1"/>
        <v>1</v>
      </c>
    </row>
    <row r="121" spans="1:5">
      <c r="A121" s="34">
        <v>118</v>
      </c>
      <c r="B121" s="34">
        <f>Rangliste!C122</f>
        <v>0</v>
      </c>
      <c r="C121" s="34">
        <f>Rangliste!D122</f>
        <v>0</v>
      </c>
      <c r="D121" s="63"/>
      <c r="E121" s="125">
        <f t="shared" si="1"/>
        <v>1</v>
      </c>
    </row>
    <row r="122" spans="1:5">
      <c r="A122" s="34">
        <v>119</v>
      </c>
      <c r="B122" s="34">
        <f>Rangliste!C123</f>
        <v>0</v>
      </c>
      <c r="C122" s="34">
        <f>Rangliste!D123</f>
        <v>0</v>
      </c>
      <c r="D122" s="63"/>
      <c r="E122" s="125">
        <f t="shared" si="1"/>
        <v>1</v>
      </c>
    </row>
    <row r="123" spans="1:5">
      <c r="A123" s="34">
        <v>120</v>
      </c>
      <c r="B123" s="34">
        <f>Rangliste!C124</f>
        <v>0</v>
      </c>
      <c r="C123" s="34">
        <f>Rangliste!D124</f>
        <v>0</v>
      </c>
      <c r="D123" s="63"/>
      <c r="E123" s="125">
        <f t="shared" si="1"/>
        <v>1</v>
      </c>
    </row>
    <row r="124" spans="1:5">
      <c r="A124" s="34">
        <v>121</v>
      </c>
      <c r="B124" s="34">
        <f>Rangliste!C125</f>
        <v>0</v>
      </c>
      <c r="C124" s="34">
        <f>Rangliste!D125</f>
        <v>0</v>
      </c>
      <c r="D124" s="63"/>
      <c r="E124" s="125">
        <f t="shared" si="1"/>
        <v>1</v>
      </c>
    </row>
    <row r="125" spans="1:5">
      <c r="A125" s="34">
        <v>122</v>
      </c>
      <c r="B125" s="34">
        <f>Rangliste!C126</f>
        <v>0</v>
      </c>
      <c r="C125" s="34">
        <f>Rangliste!D126</f>
        <v>0</v>
      </c>
      <c r="D125" s="63"/>
      <c r="E125" s="125">
        <f t="shared" si="1"/>
        <v>1</v>
      </c>
    </row>
    <row r="126" spans="1:5">
      <c r="A126" s="34">
        <v>123</v>
      </c>
      <c r="B126" s="34">
        <f>Rangliste!C127</f>
        <v>0</v>
      </c>
      <c r="C126" s="34">
        <f>Rangliste!D127</f>
        <v>0</v>
      </c>
      <c r="D126" s="63"/>
      <c r="E126" s="125">
        <f t="shared" si="1"/>
        <v>1</v>
      </c>
    </row>
    <row r="127" spans="1:5">
      <c r="A127" s="34">
        <v>124</v>
      </c>
      <c r="B127" s="34">
        <f>Rangliste!C128</f>
        <v>0</v>
      </c>
      <c r="C127" s="34">
        <f>Rangliste!D128</f>
        <v>0</v>
      </c>
      <c r="D127" s="63"/>
      <c r="E127" s="125">
        <f t="shared" si="1"/>
        <v>1</v>
      </c>
    </row>
    <row r="128" spans="1:5">
      <c r="A128" s="34">
        <v>125</v>
      </c>
      <c r="B128" s="34">
        <f>Rangliste!C129</f>
        <v>0</v>
      </c>
      <c r="C128" s="34">
        <f>Rangliste!D129</f>
        <v>0</v>
      </c>
      <c r="D128" s="63"/>
      <c r="E128" s="125">
        <f t="shared" si="1"/>
        <v>1</v>
      </c>
    </row>
    <row r="129" spans="1:5">
      <c r="A129" s="34">
        <v>126</v>
      </c>
      <c r="B129" s="34">
        <f>Rangliste!C130</f>
        <v>0</v>
      </c>
      <c r="C129" s="34">
        <f>Rangliste!D130</f>
        <v>0</v>
      </c>
      <c r="D129" s="63"/>
      <c r="E129" s="125">
        <f t="shared" si="1"/>
        <v>1</v>
      </c>
    </row>
    <row r="130" spans="1:5">
      <c r="A130" s="34">
        <v>127</v>
      </c>
      <c r="B130" s="34">
        <f>Rangliste!C131</f>
        <v>0</v>
      </c>
      <c r="C130" s="34">
        <f>Rangliste!D131</f>
        <v>0</v>
      </c>
      <c r="D130" s="63"/>
      <c r="E130" s="125">
        <f t="shared" si="1"/>
        <v>1</v>
      </c>
    </row>
    <row r="131" spans="1:5">
      <c r="A131" s="34">
        <v>128</v>
      </c>
      <c r="B131" s="34">
        <f>Rangliste!C132</f>
        <v>0</v>
      </c>
      <c r="C131" s="34">
        <f>Rangliste!D132</f>
        <v>0</v>
      </c>
      <c r="D131" s="63"/>
      <c r="E131" s="125">
        <f t="shared" si="1"/>
        <v>1</v>
      </c>
    </row>
    <row r="132" spans="1:5">
      <c r="A132" s="34">
        <v>129</v>
      </c>
      <c r="B132" s="34">
        <f>Rangliste!C133</f>
        <v>0</v>
      </c>
      <c r="C132" s="34">
        <f>Rangliste!D133</f>
        <v>0</v>
      </c>
      <c r="D132" s="63"/>
      <c r="E132" s="125">
        <f t="shared" ref="E132:E171" si="2">IF(D132&gt;5,1,IF(D132=5,1,IF(D132=4,2,IF(D132=3,2,IF(D132=2,3,IF(D132=1,4,1))))))</f>
        <v>1</v>
      </c>
    </row>
    <row r="133" spans="1:5">
      <c r="A133" s="34">
        <v>130</v>
      </c>
      <c r="B133" s="34">
        <f>Rangliste!C134</f>
        <v>0</v>
      </c>
      <c r="C133" s="34">
        <f>Rangliste!D134</f>
        <v>0</v>
      </c>
      <c r="D133" s="63"/>
      <c r="E133" s="125">
        <f t="shared" si="2"/>
        <v>1</v>
      </c>
    </row>
    <row r="134" spans="1:5">
      <c r="A134" s="34">
        <v>131</v>
      </c>
      <c r="B134" s="34">
        <f>Rangliste!C135</f>
        <v>0</v>
      </c>
      <c r="C134" s="34">
        <f>Rangliste!D135</f>
        <v>0</v>
      </c>
      <c r="D134" s="63"/>
      <c r="E134" s="125">
        <f t="shared" si="2"/>
        <v>1</v>
      </c>
    </row>
    <row r="135" spans="1:5">
      <c r="A135" s="34">
        <v>132</v>
      </c>
      <c r="B135" s="34">
        <f>Rangliste!C136</f>
        <v>0</v>
      </c>
      <c r="C135" s="34">
        <f>Rangliste!D136</f>
        <v>0</v>
      </c>
      <c r="D135" s="63"/>
      <c r="E135" s="125">
        <f t="shared" si="2"/>
        <v>1</v>
      </c>
    </row>
    <row r="136" spans="1:5">
      <c r="A136" s="34">
        <v>133</v>
      </c>
      <c r="B136" s="34">
        <f>Rangliste!C137</f>
        <v>0</v>
      </c>
      <c r="C136" s="34">
        <f>Rangliste!D137</f>
        <v>0</v>
      </c>
      <c r="D136" s="63"/>
      <c r="E136" s="125">
        <f t="shared" si="2"/>
        <v>1</v>
      </c>
    </row>
    <row r="137" spans="1:5">
      <c r="A137" s="34">
        <v>134</v>
      </c>
      <c r="B137" s="34">
        <f>Rangliste!C138</f>
        <v>0</v>
      </c>
      <c r="C137" s="34">
        <f>Rangliste!D138</f>
        <v>0</v>
      </c>
      <c r="D137" s="63"/>
      <c r="E137" s="125">
        <f t="shared" si="2"/>
        <v>1</v>
      </c>
    </row>
    <row r="138" spans="1:5">
      <c r="A138" s="34">
        <v>135</v>
      </c>
      <c r="B138" s="34">
        <f>Rangliste!C139</f>
        <v>0</v>
      </c>
      <c r="C138" s="34">
        <f>Rangliste!D139</f>
        <v>0</v>
      </c>
      <c r="D138" s="63"/>
      <c r="E138" s="125">
        <f t="shared" si="2"/>
        <v>1</v>
      </c>
    </row>
    <row r="139" spans="1:5">
      <c r="A139" s="34">
        <v>136</v>
      </c>
      <c r="B139" s="34">
        <f>Rangliste!C140</f>
        <v>0</v>
      </c>
      <c r="C139" s="34">
        <f>Rangliste!D140</f>
        <v>0</v>
      </c>
      <c r="D139" s="63"/>
      <c r="E139" s="125">
        <f t="shared" si="2"/>
        <v>1</v>
      </c>
    </row>
    <row r="140" spans="1:5">
      <c r="A140" s="34">
        <v>137</v>
      </c>
      <c r="B140" s="34">
        <f>Rangliste!C141</f>
        <v>0</v>
      </c>
      <c r="C140" s="34">
        <f>Rangliste!D141</f>
        <v>0</v>
      </c>
      <c r="D140" s="63"/>
      <c r="E140" s="125">
        <f t="shared" si="2"/>
        <v>1</v>
      </c>
    </row>
    <row r="141" spans="1:5">
      <c r="A141" s="34">
        <v>138</v>
      </c>
      <c r="B141" s="34">
        <f>Rangliste!C142</f>
        <v>0</v>
      </c>
      <c r="C141" s="34">
        <f>Rangliste!D142</f>
        <v>0</v>
      </c>
      <c r="D141" s="63"/>
      <c r="E141" s="125">
        <f t="shared" si="2"/>
        <v>1</v>
      </c>
    </row>
    <row r="142" spans="1:5">
      <c r="A142" s="34">
        <v>139</v>
      </c>
      <c r="B142" s="34">
        <f>Rangliste!C143</f>
        <v>0</v>
      </c>
      <c r="C142" s="34">
        <f>Rangliste!D143</f>
        <v>0</v>
      </c>
      <c r="D142" s="63"/>
      <c r="E142" s="125">
        <f t="shared" si="2"/>
        <v>1</v>
      </c>
    </row>
    <row r="143" spans="1:5">
      <c r="A143" s="34">
        <v>140</v>
      </c>
      <c r="B143" s="34">
        <f>Rangliste!C144</f>
        <v>0</v>
      </c>
      <c r="C143" s="34">
        <f>Rangliste!D144</f>
        <v>0</v>
      </c>
      <c r="D143" s="63"/>
      <c r="E143" s="125">
        <f t="shared" si="2"/>
        <v>1</v>
      </c>
    </row>
    <row r="144" spans="1:5">
      <c r="A144" s="34">
        <v>141</v>
      </c>
      <c r="B144" s="34">
        <f>Rangliste!C145</f>
        <v>0</v>
      </c>
      <c r="C144" s="34">
        <f>Rangliste!D145</f>
        <v>0</v>
      </c>
      <c r="D144" s="63"/>
      <c r="E144" s="125">
        <f t="shared" si="2"/>
        <v>1</v>
      </c>
    </row>
    <row r="145" spans="1:5">
      <c r="A145" s="34">
        <v>142</v>
      </c>
      <c r="B145" s="34">
        <f>Rangliste!C146</f>
        <v>0</v>
      </c>
      <c r="C145" s="34">
        <f>Rangliste!D146</f>
        <v>0</v>
      </c>
      <c r="D145" s="63"/>
      <c r="E145" s="125">
        <f t="shared" si="2"/>
        <v>1</v>
      </c>
    </row>
    <row r="146" spans="1:5">
      <c r="A146" s="34">
        <v>143</v>
      </c>
      <c r="B146" s="34">
        <f>Rangliste!C147</f>
        <v>0</v>
      </c>
      <c r="C146" s="34">
        <f>Rangliste!D147</f>
        <v>0</v>
      </c>
      <c r="D146" s="63"/>
      <c r="E146" s="125">
        <f t="shared" si="2"/>
        <v>1</v>
      </c>
    </row>
    <row r="147" spans="1:5">
      <c r="A147" s="34">
        <v>144</v>
      </c>
      <c r="B147" s="34">
        <f>Rangliste!C148</f>
        <v>0</v>
      </c>
      <c r="C147" s="34">
        <f>Rangliste!D148</f>
        <v>0</v>
      </c>
      <c r="D147" s="63"/>
      <c r="E147" s="125">
        <f t="shared" si="2"/>
        <v>1</v>
      </c>
    </row>
    <row r="148" spans="1:5">
      <c r="A148" s="34">
        <v>145</v>
      </c>
      <c r="B148" s="34">
        <f>Rangliste!C149</f>
        <v>0</v>
      </c>
      <c r="C148" s="34">
        <f>Rangliste!D149</f>
        <v>0</v>
      </c>
      <c r="D148" s="63"/>
      <c r="E148" s="125">
        <f t="shared" si="2"/>
        <v>1</v>
      </c>
    </row>
    <row r="149" spans="1:5">
      <c r="A149" s="34">
        <v>146</v>
      </c>
      <c r="B149" s="34">
        <f>Rangliste!C150</f>
        <v>0</v>
      </c>
      <c r="C149" s="34">
        <f>Rangliste!D150</f>
        <v>0</v>
      </c>
      <c r="D149" s="63"/>
      <c r="E149" s="125">
        <f t="shared" si="2"/>
        <v>1</v>
      </c>
    </row>
    <row r="150" spans="1:5">
      <c r="A150" s="34">
        <v>147</v>
      </c>
      <c r="B150" s="34">
        <f>Rangliste!C151</f>
        <v>0</v>
      </c>
      <c r="C150" s="34">
        <f>Rangliste!D151</f>
        <v>0</v>
      </c>
      <c r="D150" s="63"/>
      <c r="E150" s="125">
        <f t="shared" si="2"/>
        <v>1</v>
      </c>
    </row>
    <row r="151" spans="1:5">
      <c r="A151" s="34">
        <v>148</v>
      </c>
      <c r="B151" s="34">
        <f>Rangliste!C152</f>
        <v>0</v>
      </c>
      <c r="C151" s="34">
        <f>Rangliste!D152</f>
        <v>0</v>
      </c>
      <c r="D151" s="63"/>
      <c r="E151" s="125">
        <f t="shared" si="2"/>
        <v>1</v>
      </c>
    </row>
    <row r="152" spans="1:5">
      <c r="A152" s="34">
        <v>149</v>
      </c>
      <c r="B152" s="34">
        <f>Rangliste!C153</f>
        <v>0</v>
      </c>
      <c r="C152" s="34">
        <f>Rangliste!D153</f>
        <v>0</v>
      </c>
      <c r="D152" s="63"/>
      <c r="E152" s="125">
        <f t="shared" si="2"/>
        <v>1</v>
      </c>
    </row>
    <row r="153" spans="1:5">
      <c r="A153" s="34">
        <v>150</v>
      </c>
      <c r="B153" s="34">
        <f>Rangliste!C154</f>
        <v>0</v>
      </c>
      <c r="C153" s="34">
        <f>Rangliste!D154</f>
        <v>0</v>
      </c>
      <c r="D153" s="63"/>
      <c r="E153" s="125">
        <f t="shared" si="2"/>
        <v>1</v>
      </c>
    </row>
    <row r="154" spans="1:5">
      <c r="A154" s="34">
        <v>151</v>
      </c>
      <c r="B154" s="34">
        <f>Rangliste!C155</f>
        <v>0</v>
      </c>
      <c r="C154" s="34">
        <f>Rangliste!D155</f>
        <v>0</v>
      </c>
      <c r="D154" s="63"/>
      <c r="E154" s="125">
        <f t="shared" si="2"/>
        <v>1</v>
      </c>
    </row>
    <row r="155" spans="1:5">
      <c r="A155" s="34">
        <v>152</v>
      </c>
      <c r="B155" s="34">
        <f>Rangliste!C156</f>
        <v>0</v>
      </c>
      <c r="C155" s="34">
        <f>Rangliste!D156</f>
        <v>0</v>
      </c>
      <c r="D155" s="63"/>
      <c r="E155" s="125">
        <f t="shared" si="2"/>
        <v>1</v>
      </c>
    </row>
    <row r="156" spans="1:5">
      <c r="A156" s="34">
        <v>153</v>
      </c>
      <c r="B156" s="34">
        <f>Rangliste!C157</f>
        <v>0</v>
      </c>
      <c r="C156" s="34">
        <f>Rangliste!D157</f>
        <v>0</v>
      </c>
      <c r="D156" s="63"/>
      <c r="E156" s="125">
        <f t="shared" si="2"/>
        <v>1</v>
      </c>
    </row>
    <row r="157" spans="1:5">
      <c r="A157" s="34">
        <v>154</v>
      </c>
      <c r="B157" s="34">
        <f>Rangliste!C158</f>
        <v>0</v>
      </c>
      <c r="C157" s="34">
        <f>Rangliste!D158</f>
        <v>0</v>
      </c>
      <c r="D157" s="63"/>
      <c r="E157" s="125">
        <f t="shared" si="2"/>
        <v>1</v>
      </c>
    </row>
    <row r="158" spans="1:5">
      <c r="A158" s="34">
        <v>155</v>
      </c>
      <c r="B158" s="34">
        <f>Rangliste!C159</f>
        <v>0</v>
      </c>
      <c r="C158" s="34">
        <f>Rangliste!D159</f>
        <v>0</v>
      </c>
      <c r="D158" s="63"/>
      <c r="E158" s="125">
        <f t="shared" si="2"/>
        <v>1</v>
      </c>
    </row>
    <row r="159" spans="1:5">
      <c r="A159" s="34">
        <v>156</v>
      </c>
      <c r="B159" s="34">
        <f>Rangliste!C160</f>
        <v>0</v>
      </c>
      <c r="C159" s="34">
        <f>Rangliste!D160</f>
        <v>0</v>
      </c>
      <c r="D159" s="63"/>
      <c r="E159" s="125">
        <f t="shared" si="2"/>
        <v>1</v>
      </c>
    </row>
    <row r="160" spans="1:5">
      <c r="A160" s="34">
        <v>157</v>
      </c>
      <c r="B160" s="34">
        <f>Rangliste!C161</f>
        <v>0</v>
      </c>
      <c r="C160" s="34">
        <f>Rangliste!D161</f>
        <v>0</v>
      </c>
      <c r="D160" s="63"/>
      <c r="E160" s="125">
        <f t="shared" si="2"/>
        <v>1</v>
      </c>
    </row>
    <row r="161" spans="1:5">
      <c r="A161" s="34">
        <v>158</v>
      </c>
      <c r="B161" s="34">
        <f>Rangliste!C162</f>
        <v>0</v>
      </c>
      <c r="C161" s="34">
        <f>Rangliste!D162</f>
        <v>0</v>
      </c>
      <c r="D161" s="63"/>
      <c r="E161" s="125">
        <f t="shared" si="2"/>
        <v>1</v>
      </c>
    </row>
    <row r="162" spans="1:5">
      <c r="A162" s="34">
        <v>159</v>
      </c>
      <c r="B162" s="34">
        <f>Rangliste!C163</f>
        <v>0</v>
      </c>
      <c r="C162" s="34">
        <f>Rangliste!D163</f>
        <v>0</v>
      </c>
      <c r="D162" s="63"/>
      <c r="E162" s="125">
        <f t="shared" si="2"/>
        <v>1</v>
      </c>
    </row>
    <row r="163" spans="1:5">
      <c r="A163" s="34">
        <v>160</v>
      </c>
      <c r="B163" s="34">
        <f>Rangliste!C164</f>
        <v>0</v>
      </c>
      <c r="C163" s="34">
        <f>Rangliste!D164</f>
        <v>0</v>
      </c>
      <c r="D163" s="63"/>
      <c r="E163" s="125">
        <f t="shared" si="2"/>
        <v>1</v>
      </c>
    </row>
    <row r="164" spans="1:5">
      <c r="A164" s="34">
        <v>161</v>
      </c>
      <c r="B164" s="34">
        <f>Rangliste!C165</f>
        <v>0</v>
      </c>
      <c r="C164" s="34">
        <f>Rangliste!D165</f>
        <v>0</v>
      </c>
      <c r="D164" s="63"/>
      <c r="E164" s="125">
        <f t="shared" si="2"/>
        <v>1</v>
      </c>
    </row>
    <row r="165" spans="1:5">
      <c r="A165" s="34">
        <v>162</v>
      </c>
      <c r="B165" s="34">
        <f>Rangliste!C166</f>
        <v>0</v>
      </c>
      <c r="C165" s="34">
        <f>Rangliste!D166</f>
        <v>0</v>
      </c>
      <c r="D165" s="63"/>
      <c r="E165" s="125">
        <f t="shared" si="2"/>
        <v>1</v>
      </c>
    </row>
    <row r="166" spans="1:5">
      <c r="A166" s="34">
        <v>163</v>
      </c>
      <c r="B166" s="34">
        <f>Rangliste!C167</f>
        <v>0</v>
      </c>
      <c r="C166" s="34">
        <f>Rangliste!D167</f>
        <v>0</v>
      </c>
      <c r="D166" s="63"/>
      <c r="E166" s="125">
        <f t="shared" si="2"/>
        <v>1</v>
      </c>
    </row>
    <row r="167" spans="1:5">
      <c r="A167" s="34">
        <v>164</v>
      </c>
      <c r="B167" s="34">
        <f>Rangliste!C168</f>
        <v>0</v>
      </c>
      <c r="C167" s="34">
        <f>Rangliste!D168</f>
        <v>0</v>
      </c>
      <c r="D167" s="63"/>
      <c r="E167" s="125">
        <f t="shared" si="2"/>
        <v>1</v>
      </c>
    </row>
    <row r="168" spans="1:5">
      <c r="A168" s="34">
        <v>165</v>
      </c>
      <c r="B168" s="34">
        <f>Rangliste!C169</f>
        <v>0</v>
      </c>
      <c r="C168" s="34">
        <f>Rangliste!D169</f>
        <v>0</v>
      </c>
      <c r="D168" s="63"/>
      <c r="E168" s="125">
        <f t="shared" si="2"/>
        <v>1</v>
      </c>
    </row>
    <row r="169" spans="1:5">
      <c r="A169" s="34">
        <v>166</v>
      </c>
      <c r="B169" s="34">
        <f>Rangliste!C170</f>
        <v>0</v>
      </c>
      <c r="C169" s="34">
        <f>Rangliste!D170</f>
        <v>0</v>
      </c>
      <c r="D169" s="63"/>
      <c r="E169" s="125">
        <f t="shared" si="2"/>
        <v>1</v>
      </c>
    </row>
    <row r="170" spans="1:5">
      <c r="A170" s="34">
        <v>167</v>
      </c>
      <c r="B170" s="34">
        <f>Rangliste!C171</f>
        <v>0</v>
      </c>
      <c r="C170" s="34">
        <f>Rangliste!D171</f>
        <v>0</v>
      </c>
      <c r="D170" s="63"/>
      <c r="E170" s="125">
        <f t="shared" si="2"/>
        <v>1</v>
      </c>
    </row>
    <row r="171" spans="1:5">
      <c r="A171" s="34">
        <v>168</v>
      </c>
      <c r="B171" s="34">
        <f>Rangliste!C172</f>
        <v>0</v>
      </c>
      <c r="C171" s="34">
        <f>Rangliste!D172</f>
        <v>0</v>
      </c>
      <c r="D171" s="63"/>
      <c r="E171" s="125">
        <f t="shared" si="2"/>
        <v>1</v>
      </c>
    </row>
  </sheetData>
  <sheetProtection sheet="1" objects="1" scenarios="1" selectLockedCells="1"/>
  <mergeCells count="1">
    <mergeCell ref="B1:E1"/>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5</vt:i4>
      </vt:variant>
    </vt:vector>
  </HeadingPairs>
  <TitlesOfParts>
    <vt:vector size="16" baseType="lpstr">
      <vt:lpstr>Eingabemaske</vt:lpstr>
      <vt:lpstr>Rangliste</vt:lpstr>
      <vt:lpstr>Spielleistung</vt:lpstr>
      <vt:lpstr>TTPP Spielerinnen</vt:lpstr>
      <vt:lpstr>TTPP Torhüterinnen</vt:lpstr>
      <vt:lpstr>Physis</vt:lpstr>
      <vt:lpstr>Mirwald-Methode</vt:lpstr>
      <vt:lpstr>Relative Age</vt:lpstr>
      <vt:lpstr>Trainingsalter</vt:lpstr>
      <vt:lpstr>Trainingsaufwand</vt:lpstr>
      <vt:lpstr>Spielerpositionen</vt:lpstr>
      <vt:lpstr>Eingabemaske!Druckbereich</vt:lpstr>
      <vt:lpstr>Rangliste!Druckbereich</vt:lpstr>
      <vt:lpstr>'TTPP Spielerinnen'!Druckbereich</vt:lpstr>
      <vt:lpstr>'TTPP Torhüterinnen'!Druckbereich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Schüepp Lukas</cp:lastModifiedBy>
  <cp:lastPrinted>2016-01-08T15:05:09Z</cp:lastPrinted>
  <dcterms:created xsi:type="dcterms:W3CDTF">2008-03-19T07:24:05Z</dcterms:created>
  <dcterms:modified xsi:type="dcterms:W3CDTF">2019-01-28T14:00:06Z</dcterms:modified>
</cp:coreProperties>
</file>